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namareog.sharepoint.com/sites/hlml_bdc_medewerkers696/Gedeelde documenten/General/Jaaragenda/"/>
    </mc:Choice>
  </mc:AlternateContent>
  <xr:revisionPtr revIDLastSave="9189" documentId="8_{E6C90F20-114C-374C-B530-64235DB1BA45}" xr6:coauthVersionLast="47" xr6:coauthVersionMax="47" xr10:uidLastSave="{6FC1739C-626C-4056-94B7-77BFDFB6BD7E}"/>
  <workbookProtection workbookAlgorithmName="SHA-512" workbookHashValue="fDKaoz3YSC7FiqxSAEyXPUAR6obED3of8EUxf2xkvBZcqiGopvey9IednQlRGeol26ICco8VldGJOSrNHEwdFg==" workbookSaltValue="jXGSGjVbfuUhOGqBMM6D/g==" workbookSpinCount="100000" lockStructure="1"/>
  <bookViews>
    <workbookView xWindow="-120" yWindow="-120" windowWidth="29040" windowHeight="15720" xr2:uid="{125726A8-18AA-4ADA-8279-069AFBF69F96}"/>
  </bookViews>
  <sheets>
    <sheet name="2025-2026" sheetId="13" r:id="rId1"/>
    <sheet name="2025-2026 (OUD)" sheetId="9" state="hidden" r:id="rId2"/>
    <sheet name="2025-2026 (2)" sheetId="11" state="hidden" r:id="rId3"/>
    <sheet name="2024-2025 KOPIE" sheetId="10" state="hidden" r:id="rId4"/>
  </sheets>
  <definedNames>
    <definedName name="_xlnm.Print_Area" localSheetId="3">'2024-2025 KOPIE'!$A:$G</definedName>
    <definedName name="_xlnm.Print_Area" localSheetId="0">'2025-2026'!$A:$G</definedName>
    <definedName name="_xlnm.Print_Area" localSheetId="2">'2025-2026 (2)'!$A:$H</definedName>
    <definedName name="_xlnm.Print_Area" localSheetId="1">'2025-2026 (OUD)'!$A:$H</definedName>
    <definedName name="_xlnm.Print_Titles" localSheetId="3">'2024-2025 KOPIE'!$1:$1</definedName>
    <definedName name="_xlnm.Print_Titles" localSheetId="0">'2025-2026'!$1:$1</definedName>
    <definedName name="_xlnm.Print_Titles" localSheetId="2">'2025-2026 (2)'!$1:$1</definedName>
    <definedName name="_xlnm.Print_Titles" localSheetId="1">'2025-2026 (OUD)'!$1:$1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1" i="13" l="1"/>
  <c r="B441" i="13"/>
  <c r="C441" i="13"/>
  <c r="A373" i="13"/>
  <c r="B373" i="13"/>
  <c r="C373" i="13"/>
  <c r="A340" i="13"/>
  <c r="B340" i="13"/>
  <c r="C340" i="13"/>
  <c r="A368" i="13"/>
  <c r="B368" i="13"/>
  <c r="C368" i="13"/>
  <c r="A402" i="13"/>
  <c r="B402" i="13"/>
  <c r="C402" i="13"/>
  <c r="A394" i="13"/>
  <c r="B394" i="13"/>
  <c r="C394" i="13"/>
  <c r="A557" i="13"/>
  <c r="B557" i="13"/>
  <c r="A420" i="13"/>
  <c r="B420" i="13"/>
  <c r="A385" i="13"/>
  <c r="B385" i="13"/>
  <c r="C385" i="13"/>
  <c r="A452" i="13"/>
  <c r="B452" i="13"/>
  <c r="A451" i="13"/>
  <c r="B451" i="13"/>
  <c r="C451" i="13"/>
  <c r="B418" i="13"/>
  <c r="B416" i="13"/>
  <c r="A416" i="13"/>
  <c r="C422" i="13"/>
  <c r="C418" i="13"/>
  <c r="C416" i="13"/>
  <c r="A442" i="13"/>
  <c r="C274" i="13"/>
  <c r="B274" i="13"/>
  <c r="A274" i="13"/>
  <c r="A258" i="13"/>
  <c r="B258" i="13"/>
  <c r="C258" i="13"/>
  <c r="A352" i="13"/>
  <c r="B352" i="13"/>
  <c r="C352" i="13"/>
  <c r="A244" i="13"/>
  <c r="B244" i="13"/>
  <c r="C244" i="13"/>
  <c r="A243" i="13"/>
  <c r="B243" i="13"/>
  <c r="A237" i="13"/>
  <c r="B237" i="13"/>
  <c r="C237" i="13"/>
  <c r="A236" i="13"/>
  <c r="B236" i="13"/>
  <c r="C236" i="13"/>
  <c r="A231" i="13"/>
  <c r="B231" i="13"/>
  <c r="C231" i="13"/>
  <c r="A233" i="13"/>
  <c r="B233" i="13"/>
  <c r="C233" i="13"/>
  <c r="B265" i="13"/>
  <c r="A265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A384" i="13"/>
  <c r="B384" i="13"/>
  <c r="C384" i="13"/>
  <c r="A383" i="13"/>
  <c r="B383" i="13"/>
  <c r="C383" i="13"/>
  <c r="A298" i="13"/>
  <c r="B298" i="13"/>
  <c r="C298" i="13"/>
  <c r="A382" i="13"/>
  <c r="B382" i="13"/>
  <c r="C382" i="13"/>
  <c r="A381" i="13"/>
  <c r="B381" i="13"/>
  <c r="C381" i="13"/>
  <c r="A380" i="13"/>
  <c r="B380" i="13"/>
  <c r="C380" i="13"/>
  <c r="A379" i="13"/>
  <c r="B379" i="13"/>
  <c r="C379" i="13"/>
  <c r="A297" i="13"/>
  <c r="B297" i="13"/>
  <c r="C297" i="13"/>
  <c r="A378" i="13"/>
  <c r="B378" i="13"/>
  <c r="C378" i="13"/>
  <c r="A345" i="13"/>
  <c r="B345" i="13"/>
  <c r="C345" i="13"/>
  <c r="A262" i="13"/>
  <c r="B262" i="13"/>
  <c r="C262" i="13"/>
  <c r="A306" i="13"/>
  <c r="B306" i="13"/>
  <c r="C306" i="13"/>
  <c r="A266" i="13"/>
  <c r="B266" i="13"/>
  <c r="C266" i="13"/>
  <c r="A333" i="13"/>
  <c r="B333" i="13"/>
  <c r="C333" i="13"/>
  <c r="A322" i="13"/>
  <c r="B322" i="13"/>
  <c r="C322" i="13"/>
  <c r="A283" i="13"/>
  <c r="B283" i="13"/>
  <c r="C283" i="13"/>
  <c r="C242" i="13"/>
  <c r="A327" i="13"/>
  <c r="B327" i="13"/>
  <c r="C327" i="13"/>
  <c r="A543" i="13"/>
  <c r="B543" i="13"/>
  <c r="C543" i="13"/>
  <c r="A538" i="13"/>
  <c r="B538" i="13"/>
  <c r="C538" i="13"/>
  <c r="A224" i="13"/>
  <c r="B224" i="13"/>
  <c r="C224" i="13"/>
  <c r="A232" i="13"/>
  <c r="B232" i="13"/>
  <c r="C232" i="13"/>
  <c r="A207" i="13"/>
  <c r="B207" i="13"/>
  <c r="C207" i="13"/>
  <c r="A158" i="13"/>
  <c r="B158" i="13"/>
  <c r="C158" i="13"/>
  <c r="A455" i="13"/>
  <c r="B455" i="13"/>
  <c r="C455" i="13"/>
  <c r="A270" i="13"/>
  <c r="B270" i="13"/>
  <c r="C270" i="13"/>
  <c r="A370" i="13"/>
  <c r="B370" i="13"/>
  <c r="C370" i="13"/>
  <c r="A461" i="13"/>
  <c r="B461" i="13"/>
  <c r="C461" i="13"/>
  <c r="A419" i="13"/>
  <c r="B419" i="13"/>
  <c r="A246" i="13"/>
  <c r="B246" i="13"/>
  <c r="C246" i="13"/>
  <c r="A247" i="13"/>
  <c r="B247" i="13"/>
  <c r="C247" i="13"/>
  <c r="A310" i="13"/>
  <c r="B310" i="13"/>
  <c r="C310" i="13"/>
  <c r="A133" i="13"/>
  <c r="B133" i="13"/>
  <c r="C133" i="13"/>
  <c r="A194" i="13"/>
  <c r="B194" i="13"/>
  <c r="C194" i="13"/>
  <c r="A164" i="13"/>
  <c r="B164" i="13"/>
  <c r="C164" i="13"/>
  <c r="A67" i="13"/>
  <c r="B67" i="13"/>
  <c r="C67" i="13"/>
  <c r="A377" i="13"/>
  <c r="B377" i="13"/>
  <c r="C377" i="13"/>
  <c r="A100" i="13"/>
  <c r="B100" i="13"/>
  <c r="C100" i="13"/>
  <c r="A77" i="13"/>
  <c r="B77" i="13"/>
  <c r="C77" i="13"/>
  <c r="A55" i="13"/>
  <c r="B55" i="13"/>
  <c r="C55" i="13"/>
  <c r="A369" i="13"/>
  <c r="B369" i="13"/>
  <c r="C369" i="13"/>
  <c r="A353" i="13"/>
  <c r="B353" i="13"/>
  <c r="C353" i="13"/>
  <c r="A531" i="13"/>
  <c r="B531" i="13"/>
  <c r="C531" i="13"/>
  <c r="A454" i="13"/>
  <c r="B454" i="13"/>
  <c r="C454" i="13"/>
  <c r="A445" i="13"/>
  <c r="B445" i="13"/>
  <c r="C445" i="13"/>
  <c r="A376" i="13"/>
  <c r="B376" i="13"/>
  <c r="C376" i="13"/>
  <c r="A336" i="13"/>
  <c r="B336" i="13"/>
  <c r="C336" i="13"/>
  <c r="A358" i="13"/>
  <c r="B358" i="13"/>
  <c r="C358" i="13"/>
  <c r="A551" i="13"/>
  <c r="B551" i="13"/>
  <c r="C551" i="13"/>
  <c r="A57" i="13"/>
  <c r="B57" i="13"/>
  <c r="C57" i="13"/>
  <c r="A134" i="13"/>
  <c r="B134" i="13"/>
  <c r="C134" i="13"/>
  <c r="A203" i="13"/>
  <c r="B203" i="13"/>
  <c r="C203" i="13"/>
  <c r="A228" i="13"/>
  <c r="B228" i="13"/>
  <c r="C228" i="13"/>
  <c r="A227" i="13"/>
  <c r="B227" i="13"/>
  <c r="C227" i="13"/>
  <c r="A216" i="13"/>
  <c r="B216" i="13"/>
  <c r="C216" i="13"/>
  <c r="A217" i="13"/>
  <c r="B217" i="13"/>
  <c r="C217" i="13"/>
  <c r="A109" i="13"/>
  <c r="B109" i="13"/>
  <c r="C109" i="13"/>
  <c r="A439" i="13"/>
  <c r="B439" i="13"/>
  <c r="C439" i="13"/>
  <c r="A279" i="13"/>
  <c r="B279" i="13"/>
  <c r="C279" i="13"/>
  <c r="A136" i="13"/>
  <c r="B136" i="13"/>
  <c r="C136" i="13"/>
  <c r="A162" i="13"/>
  <c r="B162" i="13"/>
  <c r="C162" i="13"/>
  <c r="A548" i="13"/>
  <c r="B548" i="13"/>
  <c r="C548" i="13"/>
  <c r="A471" i="13"/>
  <c r="B471" i="13"/>
  <c r="C471" i="13"/>
  <c r="A405" i="13"/>
  <c r="B405" i="13"/>
  <c r="C405" i="13"/>
  <c r="A366" i="13"/>
  <c r="B366" i="13"/>
  <c r="C366" i="13"/>
  <c r="A341" i="13"/>
  <c r="B341" i="13"/>
  <c r="C341" i="13"/>
  <c r="A338" i="13"/>
  <c r="B338" i="13"/>
  <c r="C338" i="13"/>
  <c r="A334" i="13"/>
  <c r="B334" i="13"/>
  <c r="C334" i="13"/>
  <c r="A331" i="13"/>
  <c r="B331" i="13"/>
  <c r="C331" i="13"/>
  <c r="A286" i="13"/>
  <c r="B286" i="13"/>
  <c r="C286" i="13"/>
  <c r="A173" i="13"/>
  <c r="B173" i="13"/>
  <c r="C173" i="13"/>
  <c r="A171" i="13"/>
  <c r="B171" i="13"/>
  <c r="C171" i="13"/>
  <c r="A165" i="13"/>
  <c r="B165" i="13"/>
  <c r="C165" i="13"/>
  <c r="A143" i="13"/>
  <c r="B143" i="13"/>
  <c r="C143" i="13"/>
  <c r="A115" i="13"/>
  <c r="B115" i="13"/>
  <c r="C115" i="13"/>
  <c r="A105" i="13"/>
  <c r="B105" i="13"/>
  <c r="C105" i="13"/>
  <c r="A409" i="13"/>
  <c r="B409" i="13"/>
  <c r="C409" i="13"/>
  <c r="A40" i="13"/>
  <c r="B40" i="13"/>
  <c r="C40" i="13"/>
  <c r="A215" i="13"/>
  <c r="B215" i="13"/>
  <c r="C215" i="13"/>
  <c r="C504" i="13"/>
  <c r="A521" i="13"/>
  <c r="A195" i="13"/>
  <c r="B195" i="13"/>
  <c r="C195" i="13"/>
  <c r="C45" i="13"/>
  <c r="C576" i="13" l="1"/>
  <c r="B576" i="13"/>
  <c r="A576" i="13"/>
  <c r="C575" i="13"/>
  <c r="B575" i="13"/>
  <c r="A575" i="13"/>
  <c r="C574" i="13"/>
  <c r="B574" i="13"/>
  <c r="A574" i="13"/>
  <c r="C573" i="13"/>
  <c r="B573" i="13"/>
  <c r="A573" i="13"/>
  <c r="C572" i="13"/>
  <c r="B572" i="13"/>
  <c r="A572" i="13"/>
  <c r="C571" i="13"/>
  <c r="B571" i="13"/>
  <c r="A571" i="13"/>
  <c r="C570" i="13"/>
  <c r="B570" i="13"/>
  <c r="A570" i="13"/>
  <c r="C569" i="13"/>
  <c r="B569" i="13"/>
  <c r="A569" i="13"/>
  <c r="C568" i="13"/>
  <c r="B568" i="13"/>
  <c r="A568" i="13"/>
  <c r="C567" i="13"/>
  <c r="B567" i="13"/>
  <c r="A567" i="13"/>
  <c r="C566" i="13"/>
  <c r="B566" i="13"/>
  <c r="A566" i="13"/>
  <c r="C565" i="13"/>
  <c r="B565" i="13"/>
  <c r="A565" i="13"/>
  <c r="C564" i="13"/>
  <c r="B564" i="13"/>
  <c r="A564" i="13"/>
  <c r="C563" i="13"/>
  <c r="B563" i="13"/>
  <c r="A563" i="13"/>
  <c r="C562" i="13"/>
  <c r="B562" i="13"/>
  <c r="A562" i="13"/>
  <c r="C561" i="13"/>
  <c r="B561" i="13"/>
  <c r="A561" i="13"/>
  <c r="C560" i="13"/>
  <c r="B560" i="13"/>
  <c r="A560" i="13"/>
  <c r="C559" i="13"/>
  <c r="B559" i="13"/>
  <c r="A559" i="13"/>
  <c r="C558" i="13"/>
  <c r="B558" i="13"/>
  <c r="A558" i="13"/>
  <c r="C556" i="13"/>
  <c r="B556" i="13"/>
  <c r="A556" i="13"/>
  <c r="C555" i="13"/>
  <c r="B555" i="13"/>
  <c r="A555" i="13"/>
  <c r="C554" i="13"/>
  <c r="B554" i="13"/>
  <c r="A554" i="13"/>
  <c r="C553" i="13"/>
  <c r="B553" i="13"/>
  <c r="A553" i="13"/>
  <c r="C552" i="13"/>
  <c r="B552" i="13"/>
  <c r="A552" i="13"/>
  <c r="C550" i="13"/>
  <c r="B550" i="13"/>
  <c r="A550" i="13"/>
  <c r="C549" i="13"/>
  <c r="B549" i="13"/>
  <c r="A549" i="13"/>
  <c r="C547" i="13"/>
  <c r="B547" i="13"/>
  <c r="A547" i="13"/>
  <c r="C546" i="13"/>
  <c r="B546" i="13"/>
  <c r="A546" i="13"/>
  <c r="C545" i="13"/>
  <c r="B545" i="13"/>
  <c r="A545" i="13"/>
  <c r="C544" i="13"/>
  <c r="B544" i="13"/>
  <c r="A544" i="13"/>
  <c r="C542" i="13"/>
  <c r="B542" i="13"/>
  <c r="A542" i="13"/>
  <c r="C541" i="13"/>
  <c r="B541" i="13"/>
  <c r="A541" i="13"/>
  <c r="C540" i="13"/>
  <c r="B540" i="13"/>
  <c r="A540" i="13"/>
  <c r="C539" i="13"/>
  <c r="B539" i="13"/>
  <c r="A539" i="13"/>
  <c r="C537" i="13"/>
  <c r="B537" i="13"/>
  <c r="A537" i="13"/>
  <c r="C536" i="13"/>
  <c r="B536" i="13"/>
  <c r="A536" i="13"/>
  <c r="C535" i="13"/>
  <c r="B535" i="13"/>
  <c r="A535" i="13"/>
  <c r="C534" i="13"/>
  <c r="B534" i="13"/>
  <c r="A534" i="13"/>
  <c r="C533" i="13"/>
  <c r="B533" i="13"/>
  <c r="A533" i="13"/>
  <c r="C532" i="13"/>
  <c r="B532" i="13"/>
  <c r="A532" i="13"/>
  <c r="C530" i="13"/>
  <c r="B530" i="13"/>
  <c r="A530" i="13"/>
  <c r="C529" i="13"/>
  <c r="B529" i="13"/>
  <c r="A529" i="13"/>
  <c r="C528" i="13"/>
  <c r="B528" i="13"/>
  <c r="A528" i="13"/>
  <c r="C527" i="13"/>
  <c r="B527" i="13"/>
  <c r="A527" i="13"/>
  <c r="C526" i="13"/>
  <c r="B526" i="13"/>
  <c r="A526" i="13"/>
  <c r="C525" i="13"/>
  <c r="B525" i="13"/>
  <c r="A525" i="13"/>
  <c r="C524" i="13"/>
  <c r="B524" i="13"/>
  <c r="A524" i="13"/>
  <c r="C523" i="13"/>
  <c r="B523" i="13"/>
  <c r="A523" i="13"/>
  <c r="C522" i="13"/>
  <c r="B522" i="13"/>
  <c r="A522" i="13"/>
  <c r="C521" i="13"/>
  <c r="B521" i="13"/>
  <c r="C520" i="13"/>
  <c r="B520" i="13"/>
  <c r="A520" i="13"/>
  <c r="C519" i="13"/>
  <c r="B519" i="13"/>
  <c r="A519" i="13"/>
  <c r="C517" i="13"/>
  <c r="B517" i="13"/>
  <c r="A517" i="13"/>
  <c r="C516" i="13"/>
  <c r="B516" i="13"/>
  <c r="A516" i="13"/>
  <c r="C515" i="13"/>
  <c r="B515" i="13"/>
  <c r="A515" i="13"/>
  <c r="C514" i="13"/>
  <c r="B514" i="13"/>
  <c r="A514" i="13"/>
  <c r="C513" i="13"/>
  <c r="B513" i="13"/>
  <c r="A513" i="13"/>
  <c r="C512" i="13"/>
  <c r="B512" i="13"/>
  <c r="A512" i="13"/>
  <c r="C511" i="13"/>
  <c r="B511" i="13"/>
  <c r="A511" i="13"/>
  <c r="C510" i="13"/>
  <c r="B510" i="13"/>
  <c r="A510" i="13"/>
  <c r="C509" i="13"/>
  <c r="B509" i="13"/>
  <c r="A509" i="13"/>
  <c r="C508" i="13"/>
  <c r="B508" i="13"/>
  <c r="A508" i="13"/>
  <c r="C507" i="13"/>
  <c r="B507" i="13"/>
  <c r="A507" i="13"/>
  <c r="C506" i="13"/>
  <c r="B506" i="13"/>
  <c r="A506" i="13"/>
  <c r="C505" i="13"/>
  <c r="B505" i="13"/>
  <c r="A505" i="13"/>
  <c r="C503" i="13"/>
  <c r="B503" i="13"/>
  <c r="A503" i="13"/>
  <c r="C502" i="13"/>
  <c r="B502" i="13"/>
  <c r="A502" i="13"/>
  <c r="C501" i="13"/>
  <c r="B501" i="13"/>
  <c r="A501" i="13"/>
  <c r="C500" i="13"/>
  <c r="B500" i="13"/>
  <c r="A500" i="13"/>
  <c r="C499" i="13"/>
  <c r="B499" i="13"/>
  <c r="A499" i="13"/>
  <c r="C498" i="13"/>
  <c r="B498" i="13"/>
  <c r="A498" i="13"/>
  <c r="C497" i="13"/>
  <c r="B497" i="13"/>
  <c r="A497" i="13"/>
  <c r="C496" i="13"/>
  <c r="B496" i="13"/>
  <c r="A496" i="13"/>
  <c r="C495" i="13"/>
  <c r="B495" i="13"/>
  <c r="A495" i="13"/>
  <c r="C494" i="13"/>
  <c r="B494" i="13"/>
  <c r="A494" i="13"/>
  <c r="C493" i="13"/>
  <c r="B493" i="13"/>
  <c r="A493" i="13"/>
  <c r="C492" i="13"/>
  <c r="B492" i="13"/>
  <c r="A492" i="13"/>
  <c r="C491" i="13"/>
  <c r="B491" i="13"/>
  <c r="A491" i="13"/>
  <c r="C490" i="13"/>
  <c r="B490" i="13"/>
  <c r="A490" i="13"/>
  <c r="C489" i="13"/>
  <c r="B489" i="13"/>
  <c r="A489" i="13"/>
  <c r="C488" i="13"/>
  <c r="B488" i="13"/>
  <c r="A488" i="13"/>
  <c r="C487" i="13"/>
  <c r="B487" i="13"/>
  <c r="A487" i="13"/>
  <c r="C486" i="13"/>
  <c r="B486" i="13"/>
  <c r="A486" i="13"/>
  <c r="C485" i="13"/>
  <c r="B485" i="13"/>
  <c r="A485" i="13"/>
  <c r="C484" i="13"/>
  <c r="B484" i="13"/>
  <c r="A484" i="13"/>
  <c r="C483" i="13"/>
  <c r="B483" i="13"/>
  <c r="A483" i="13"/>
  <c r="C482" i="13"/>
  <c r="B482" i="13"/>
  <c r="A482" i="13"/>
  <c r="C481" i="13"/>
  <c r="B481" i="13"/>
  <c r="A481" i="13"/>
  <c r="C480" i="13"/>
  <c r="B480" i="13"/>
  <c r="A480" i="13"/>
  <c r="C479" i="13"/>
  <c r="B479" i="13"/>
  <c r="A479" i="13"/>
  <c r="C478" i="13"/>
  <c r="B478" i="13"/>
  <c r="A478" i="13"/>
  <c r="C477" i="13"/>
  <c r="B477" i="13"/>
  <c r="A477" i="13"/>
  <c r="C476" i="13"/>
  <c r="B476" i="13"/>
  <c r="A476" i="13"/>
  <c r="C475" i="13"/>
  <c r="B475" i="13"/>
  <c r="A475" i="13"/>
  <c r="C474" i="13"/>
  <c r="B474" i="13"/>
  <c r="A474" i="13"/>
  <c r="C473" i="13"/>
  <c r="B473" i="13"/>
  <c r="A473" i="13"/>
  <c r="C472" i="13"/>
  <c r="B472" i="13"/>
  <c r="A472" i="13"/>
  <c r="C470" i="13"/>
  <c r="B470" i="13"/>
  <c r="A470" i="13"/>
  <c r="C469" i="13"/>
  <c r="B469" i="13"/>
  <c r="A469" i="13"/>
  <c r="C468" i="13"/>
  <c r="B468" i="13"/>
  <c r="A468" i="13"/>
  <c r="C467" i="13"/>
  <c r="B467" i="13"/>
  <c r="A467" i="13"/>
  <c r="C466" i="13"/>
  <c r="B466" i="13"/>
  <c r="A466" i="13"/>
  <c r="C465" i="13"/>
  <c r="B465" i="13"/>
  <c r="A465" i="13"/>
  <c r="C464" i="13"/>
  <c r="B464" i="13"/>
  <c r="A464" i="13"/>
  <c r="C463" i="13"/>
  <c r="B463" i="13"/>
  <c r="A463" i="13"/>
  <c r="C462" i="13"/>
  <c r="B462" i="13"/>
  <c r="A462" i="13"/>
  <c r="C460" i="13"/>
  <c r="B460" i="13"/>
  <c r="A460" i="13"/>
  <c r="C459" i="13"/>
  <c r="B459" i="13"/>
  <c r="A459" i="13"/>
  <c r="C458" i="13"/>
  <c r="B458" i="13"/>
  <c r="A458" i="13"/>
  <c r="C457" i="13"/>
  <c r="B457" i="13"/>
  <c r="A457" i="13"/>
  <c r="C456" i="13"/>
  <c r="B456" i="13"/>
  <c r="A456" i="13"/>
  <c r="C453" i="13"/>
  <c r="B453" i="13"/>
  <c r="A453" i="13"/>
  <c r="C450" i="13"/>
  <c r="B450" i="13"/>
  <c r="A450" i="13"/>
  <c r="C449" i="13"/>
  <c r="B449" i="13"/>
  <c r="A449" i="13"/>
  <c r="C448" i="13"/>
  <c r="B448" i="13"/>
  <c r="A448" i="13"/>
  <c r="C447" i="13"/>
  <c r="B447" i="13"/>
  <c r="A447" i="13"/>
  <c r="C446" i="13"/>
  <c r="B446" i="13"/>
  <c r="A446" i="13"/>
  <c r="C444" i="13"/>
  <c r="B444" i="13"/>
  <c r="A444" i="13"/>
  <c r="C443" i="13"/>
  <c r="B443" i="13"/>
  <c r="A443" i="13"/>
  <c r="C440" i="13"/>
  <c r="B440" i="13"/>
  <c r="A440" i="13"/>
  <c r="C438" i="13"/>
  <c r="B438" i="13"/>
  <c r="A438" i="13"/>
  <c r="C437" i="13"/>
  <c r="B437" i="13"/>
  <c r="A437" i="13"/>
  <c r="C436" i="13"/>
  <c r="B436" i="13"/>
  <c r="A436" i="13"/>
  <c r="C435" i="13"/>
  <c r="B435" i="13"/>
  <c r="A435" i="13"/>
  <c r="C434" i="13"/>
  <c r="B434" i="13"/>
  <c r="A434" i="13"/>
  <c r="C433" i="13"/>
  <c r="B433" i="13"/>
  <c r="A433" i="13"/>
  <c r="C432" i="13"/>
  <c r="B432" i="13"/>
  <c r="A432" i="13"/>
  <c r="C431" i="13"/>
  <c r="B431" i="13"/>
  <c r="A431" i="13"/>
  <c r="C430" i="13"/>
  <c r="B430" i="13"/>
  <c r="A430" i="13"/>
  <c r="C429" i="13"/>
  <c r="B429" i="13"/>
  <c r="A429" i="13"/>
  <c r="C428" i="13"/>
  <c r="B428" i="13"/>
  <c r="A428" i="13"/>
  <c r="C427" i="13"/>
  <c r="B427" i="13"/>
  <c r="A427" i="13"/>
  <c r="C426" i="13"/>
  <c r="B426" i="13"/>
  <c r="A426" i="13"/>
  <c r="C425" i="13"/>
  <c r="B425" i="13"/>
  <c r="A425" i="13"/>
  <c r="C424" i="13"/>
  <c r="B424" i="13"/>
  <c r="A424" i="13"/>
  <c r="C423" i="13"/>
  <c r="B423" i="13"/>
  <c r="A423" i="13"/>
  <c r="B422" i="13"/>
  <c r="A422" i="13"/>
  <c r="B421" i="13"/>
  <c r="A421" i="13"/>
  <c r="A418" i="13"/>
  <c r="B417" i="13"/>
  <c r="A417" i="13"/>
  <c r="C415" i="13"/>
  <c r="B415" i="13"/>
  <c r="A415" i="13"/>
  <c r="C414" i="13"/>
  <c r="B414" i="13"/>
  <c r="A414" i="13"/>
  <c r="B413" i="13"/>
  <c r="A413" i="13"/>
  <c r="C412" i="13"/>
  <c r="B412" i="13"/>
  <c r="A412" i="13"/>
  <c r="B411" i="13"/>
  <c r="A411" i="13"/>
  <c r="C410" i="13"/>
  <c r="B410" i="13"/>
  <c r="A410" i="13"/>
  <c r="C408" i="13"/>
  <c r="B408" i="13"/>
  <c r="A408" i="13"/>
  <c r="C407" i="13"/>
  <c r="B407" i="13"/>
  <c r="A407" i="13"/>
  <c r="C406" i="13"/>
  <c r="B406" i="13"/>
  <c r="A406" i="13"/>
  <c r="C404" i="13"/>
  <c r="B404" i="13"/>
  <c r="A404" i="13"/>
  <c r="C403" i="13"/>
  <c r="B403" i="13"/>
  <c r="A403" i="13"/>
  <c r="C401" i="13"/>
  <c r="B401" i="13"/>
  <c r="A401" i="13"/>
  <c r="C400" i="13"/>
  <c r="B400" i="13"/>
  <c r="A400" i="13"/>
  <c r="C399" i="13"/>
  <c r="B399" i="13"/>
  <c r="A399" i="13"/>
  <c r="C398" i="13"/>
  <c r="B398" i="13"/>
  <c r="A398" i="13"/>
  <c r="C397" i="13"/>
  <c r="B397" i="13"/>
  <c r="A397" i="13"/>
  <c r="C396" i="13"/>
  <c r="B396" i="13"/>
  <c r="A396" i="13"/>
  <c r="C395" i="13"/>
  <c r="B395" i="13"/>
  <c r="A395" i="13"/>
  <c r="C393" i="13"/>
  <c r="B393" i="13"/>
  <c r="A393" i="13"/>
  <c r="C392" i="13"/>
  <c r="B392" i="13"/>
  <c r="A392" i="13"/>
  <c r="C391" i="13"/>
  <c r="B391" i="13"/>
  <c r="A391" i="13"/>
  <c r="C390" i="13"/>
  <c r="B390" i="13"/>
  <c r="A390" i="13"/>
  <c r="C389" i="13"/>
  <c r="B389" i="13"/>
  <c r="A389" i="13"/>
  <c r="C386" i="13"/>
  <c r="B386" i="13"/>
  <c r="A386" i="13"/>
  <c r="C375" i="13"/>
  <c r="B375" i="13"/>
  <c r="A375" i="13"/>
  <c r="C374" i="13"/>
  <c r="B374" i="13"/>
  <c r="A374" i="13"/>
  <c r="C372" i="13"/>
  <c r="B372" i="13"/>
  <c r="A372" i="13"/>
  <c r="C371" i="13"/>
  <c r="B371" i="13"/>
  <c r="A371" i="13"/>
  <c r="C367" i="13"/>
  <c r="B367" i="13"/>
  <c r="A367" i="13"/>
  <c r="C365" i="13"/>
  <c r="B365" i="13"/>
  <c r="A365" i="13"/>
  <c r="C364" i="13"/>
  <c r="B364" i="13"/>
  <c r="A364" i="13"/>
  <c r="C363" i="13"/>
  <c r="B363" i="13"/>
  <c r="A363" i="13"/>
  <c r="C362" i="13"/>
  <c r="B362" i="13"/>
  <c r="A362" i="13"/>
  <c r="C361" i="13"/>
  <c r="B361" i="13"/>
  <c r="A361" i="13"/>
  <c r="C360" i="13"/>
  <c r="B360" i="13"/>
  <c r="A360" i="13"/>
  <c r="C359" i="13"/>
  <c r="B359" i="13"/>
  <c r="A359" i="13"/>
  <c r="C357" i="13"/>
  <c r="B357" i="13"/>
  <c r="A357" i="13"/>
  <c r="C356" i="13"/>
  <c r="B356" i="13"/>
  <c r="A356" i="13"/>
  <c r="C355" i="13"/>
  <c r="B355" i="13"/>
  <c r="A355" i="13"/>
  <c r="C354" i="13"/>
  <c r="B354" i="13"/>
  <c r="A354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4" i="13"/>
  <c r="B344" i="13"/>
  <c r="A344" i="13"/>
  <c r="C343" i="13"/>
  <c r="B343" i="13"/>
  <c r="A343" i="13"/>
  <c r="C342" i="13"/>
  <c r="B342" i="13"/>
  <c r="A342" i="13"/>
  <c r="C339" i="13"/>
  <c r="B339" i="13"/>
  <c r="A339" i="13"/>
  <c r="C337" i="13"/>
  <c r="B337" i="13"/>
  <c r="A337" i="13"/>
  <c r="C335" i="13"/>
  <c r="B335" i="13"/>
  <c r="A335" i="13"/>
  <c r="C332" i="13"/>
  <c r="B332" i="13"/>
  <c r="A332" i="13"/>
  <c r="C330" i="13"/>
  <c r="B330" i="13"/>
  <c r="A330" i="13"/>
  <c r="C329" i="13"/>
  <c r="B329" i="13"/>
  <c r="A329" i="13"/>
  <c r="C328" i="13"/>
  <c r="B328" i="13"/>
  <c r="A328" i="13"/>
  <c r="C326" i="13"/>
  <c r="B326" i="13"/>
  <c r="A326" i="13"/>
  <c r="C324" i="13"/>
  <c r="B324" i="13"/>
  <c r="A324" i="13"/>
  <c r="C323" i="13"/>
  <c r="B323" i="13"/>
  <c r="A323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09" i="13"/>
  <c r="B309" i="13"/>
  <c r="A309" i="13"/>
  <c r="C308" i="13"/>
  <c r="B308" i="13"/>
  <c r="A308" i="13"/>
  <c r="C307" i="13"/>
  <c r="B307" i="13"/>
  <c r="A307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5" i="13"/>
  <c r="B285" i="13"/>
  <c r="A285" i="13"/>
  <c r="C284" i="13"/>
  <c r="B284" i="13"/>
  <c r="A284" i="13"/>
  <c r="C282" i="13"/>
  <c r="B282" i="13"/>
  <c r="A282" i="13"/>
  <c r="C281" i="13"/>
  <c r="B281" i="13"/>
  <c r="A281" i="13"/>
  <c r="C280" i="13"/>
  <c r="B280" i="13"/>
  <c r="A280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3" i="13"/>
  <c r="B273" i="13"/>
  <c r="A273" i="13"/>
  <c r="C272" i="13"/>
  <c r="B272" i="13"/>
  <c r="A272" i="13"/>
  <c r="C271" i="13"/>
  <c r="B271" i="13"/>
  <c r="A271" i="13"/>
  <c r="C269" i="13"/>
  <c r="B269" i="13"/>
  <c r="A269" i="13"/>
  <c r="C268" i="13"/>
  <c r="B268" i="13"/>
  <c r="A268" i="13"/>
  <c r="C267" i="13"/>
  <c r="B267" i="13"/>
  <c r="A267" i="13"/>
  <c r="C264" i="13"/>
  <c r="B264" i="13"/>
  <c r="A264" i="13"/>
  <c r="C263" i="13"/>
  <c r="B263" i="13"/>
  <c r="A263" i="13"/>
  <c r="C265" i="13"/>
  <c r="C261" i="13"/>
  <c r="B261" i="13"/>
  <c r="A261" i="13"/>
  <c r="C260" i="13"/>
  <c r="B260" i="13"/>
  <c r="A260" i="13"/>
  <c r="C259" i="13"/>
  <c r="B259" i="13"/>
  <c r="A259" i="13"/>
  <c r="C257" i="13"/>
  <c r="B257" i="13"/>
  <c r="A257" i="13"/>
  <c r="C256" i="13"/>
  <c r="B256" i="13"/>
  <c r="A256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5" i="13"/>
  <c r="B245" i="13"/>
  <c r="A245" i="13"/>
  <c r="C243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5" i="13"/>
  <c r="B235" i="13"/>
  <c r="A235" i="13"/>
  <c r="C234" i="13"/>
  <c r="B234" i="13"/>
  <c r="A234" i="13"/>
  <c r="C230" i="13"/>
  <c r="B230" i="13"/>
  <c r="A230" i="13"/>
  <c r="C229" i="13"/>
  <c r="B229" i="13"/>
  <c r="A229" i="13"/>
  <c r="C226" i="13"/>
  <c r="B226" i="13"/>
  <c r="A226" i="13"/>
  <c r="C225" i="13"/>
  <c r="B225" i="13"/>
  <c r="A225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6" i="13"/>
  <c r="B206" i="13"/>
  <c r="A206" i="13"/>
  <c r="C205" i="13"/>
  <c r="B205" i="13"/>
  <c r="A205" i="13"/>
  <c r="C204" i="13"/>
  <c r="B204" i="13"/>
  <c r="A204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2" i="13"/>
  <c r="B172" i="13"/>
  <c r="A172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3" i="13"/>
  <c r="B163" i="13"/>
  <c r="A163" i="13"/>
  <c r="C161" i="13"/>
  <c r="B161" i="13"/>
  <c r="A161" i="13"/>
  <c r="C160" i="13"/>
  <c r="B160" i="13"/>
  <c r="A160" i="13"/>
  <c r="C159" i="13"/>
  <c r="B159" i="13"/>
  <c r="A159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2" i="13"/>
  <c r="B142" i="13"/>
  <c r="A142" i="13"/>
  <c r="C141" i="13"/>
  <c r="B141" i="13"/>
  <c r="A141" i="13"/>
  <c r="C140" i="13"/>
  <c r="B140" i="13"/>
  <c r="A140" i="13"/>
  <c r="C138" i="13"/>
  <c r="B138" i="13"/>
  <c r="A138" i="13"/>
  <c r="C137" i="13"/>
  <c r="B137" i="13"/>
  <c r="A137" i="13"/>
  <c r="C135" i="13"/>
  <c r="B135" i="13"/>
  <c r="A135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8" i="13"/>
  <c r="B108" i="13"/>
  <c r="A108" i="13"/>
  <c r="C107" i="13"/>
  <c r="B107" i="13"/>
  <c r="A107" i="13"/>
  <c r="C106" i="13"/>
  <c r="B106" i="13"/>
  <c r="A106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B88" i="13"/>
  <c r="B87" i="13"/>
  <c r="B86" i="13"/>
  <c r="B85" i="13"/>
  <c r="B84" i="13"/>
  <c r="B83" i="13"/>
  <c r="B82" i="13"/>
  <c r="B81" i="13"/>
  <c r="B80" i="13"/>
  <c r="B79" i="13"/>
  <c r="B78" i="13"/>
  <c r="B76" i="13"/>
  <c r="B75" i="13"/>
  <c r="B73" i="13"/>
  <c r="B72" i="13"/>
  <c r="B71" i="13"/>
  <c r="B70" i="13"/>
  <c r="B69" i="13"/>
  <c r="B68" i="13"/>
  <c r="B66" i="13"/>
  <c r="B65" i="13"/>
  <c r="B64" i="13"/>
  <c r="B63" i="13"/>
  <c r="B62" i="13"/>
  <c r="B61" i="13"/>
  <c r="B59" i="13"/>
  <c r="B58" i="13"/>
  <c r="B56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39" i="13"/>
  <c r="B38" i="13"/>
  <c r="B37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A50" i="13"/>
  <c r="A49" i="13"/>
  <c r="A48" i="13"/>
  <c r="A47" i="13"/>
  <c r="A46" i="13"/>
  <c r="A45" i="13"/>
  <c r="A44" i="13"/>
  <c r="A43" i="13"/>
  <c r="A42" i="13"/>
  <c r="A41" i="13"/>
  <c r="A39" i="13"/>
  <c r="A38" i="13"/>
  <c r="A37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C10" i="13"/>
  <c r="A10" i="13"/>
  <c r="C9" i="13"/>
  <c r="A9" i="13"/>
  <c r="C8" i="13"/>
  <c r="A8" i="13"/>
  <c r="C7" i="13"/>
  <c r="A7" i="13"/>
  <c r="C6" i="13"/>
  <c r="A6" i="13"/>
  <c r="C5" i="13"/>
  <c r="A5" i="13"/>
  <c r="C4" i="13"/>
  <c r="A4" i="13"/>
  <c r="C3" i="13"/>
  <c r="A3" i="13"/>
  <c r="C88" i="13"/>
  <c r="A88" i="13"/>
  <c r="C87" i="13"/>
  <c r="A87" i="13"/>
  <c r="C86" i="13"/>
  <c r="A86" i="13"/>
  <c r="C85" i="13"/>
  <c r="A85" i="13"/>
  <c r="C84" i="13"/>
  <c r="A84" i="13"/>
  <c r="C83" i="13"/>
  <c r="A83" i="13"/>
  <c r="C82" i="13"/>
  <c r="A82" i="13"/>
  <c r="C81" i="13"/>
  <c r="A81" i="13"/>
  <c r="C80" i="13"/>
  <c r="A80" i="13"/>
  <c r="C79" i="13"/>
  <c r="A79" i="13"/>
  <c r="C78" i="13"/>
  <c r="A78" i="13"/>
  <c r="C76" i="13"/>
  <c r="A76" i="13"/>
  <c r="C75" i="13"/>
  <c r="A75" i="13"/>
  <c r="C73" i="13"/>
  <c r="A73" i="13"/>
  <c r="C72" i="13"/>
  <c r="A72" i="13"/>
  <c r="C71" i="13"/>
  <c r="A71" i="13"/>
  <c r="C70" i="13"/>
  <c r="A70" i="13"/>
  <c r="C69" i="13"/>
  <c r="A69" i="13"/>
  <c r="C68" i="13"/>
  <c r="A68" i="13"/>
  <c r="C66" i="13"/>
  <c r="A66" i="13"/>
  <c r="C65" i="13"/>
  <c r="A65" i="13"/>
  <c r="C64" i="13"/>
  <c r="A64" i="13"/>
  <c r="C63" i="13"/>
  <c r="A63" i="13"/>
  <c r="C62" i="13"/>
  <c r="A62" i="13"/>
  <c r="C61" i="13"/>
  <c r="A61" i="13"/>
  <c r="C59" i="13"/>
  <c r="A59" i="13"/>
  <c r="C58" i="13"/>
  <c r="A58" i="13"/>
  <c r="C56" i="13"/>
  <c r="A56" i="13"/>
  <c r="C54" i="13"/>
  <c r="A54" i="13"/>
  <c r="C53" i="13"/>
  <c r="A53" i="13"/>
  <c r="C52" i="13"/>
  <c r="A52" i="13"/>
  <c r="C51" i="13"/>
  <c r="A51" i="13"/>
  <c r="C50" i="13"/>
  <c r="C49" i="13"/>
  <c r="C48" i="13"/>
  <c r="C47" i="13"/>
  <c r="C46" i="13"/>
  <c r="C44" i="13"/>
  <c r="C43" i="13"/>
  <c r="C42" i="13"/>
  <c r="C41" i="13"/>
  <c r="C39" i="13"/>
  <c r="C38" i="13"/>
  <c r="C37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2" i="13"/>
  <c r="B2" i="13"/>
  <c r="A2" i="13"/>
  <c r="A58" i="9" l="1"/>
  <c r="B58" i="9"/>
  <c r="C58" i="9"/>
  <c r="A63" i="9"/>
  <c r="B63" i="9"/>
  <c r="C63" i="9"/>
  <c r="A94" i="9"/>
  <c r="B94" i="9"/>
  <c r="C94" i="9"/>
  <c r="A428" i="9"/>
  <c r="B428" i="9"/>
  <c r="C428" i="9"/>
  <c r="A394" i="9"/>
  <c r="B394" i="9"/>
  <c r="C394" i="9"/>
  <c r="A277" i="9"/>
  <c r="B277" i="9"/>
  <c r="C277" i="9"/>
  <c r="A149" i="9"/>
  <c r="B149" i="9"/>
  <c r="C149" i="9"/>
  <c r="A65" i="9"/>
  <c r="B65" i="9"/>
  <c r="C65" i="9"/>
  <c r="A48" i="9"/>
  <c r="B48" i="9"/>
  <c r="C48" i="9"/>
  <c r="A447" i="9"/>
  <c r="B447" i="9"/>
  <c r="C447" i="9"/>
  <c r="A450" i="9"/>
  <c r="B450" i="9"/>
  <c r="C450" i="9"/>
  <c r="A434" i="9"/>
  <c r="B434" i="9"/>
  <c r="C434" i="9"/>
  <c r="A273" i="9"/>
  <c r="B273" i="9"/>
  <c r="C273" i="9"/>
  <c r="A270" i="9"/>
  <c r="B270" i="9"/>
  <c r="C270" i="9"/>
  <c r="A87" i="9"/>
  <c r="B87" i="9"/>
  <c r="C87" i="9"/>
  <c r="A332" i="9"/>
  <c r="B332" i="9"/>
  <c r="C332" i="9"/>
  <c r="A328" i="9"/>
  <c r="B328" i="9"/>
  <c r="C328" i="9"/>
  <c r="A323" i="9"/>
  <c r="B323" i="9"/>
  <c r="C323" i="9"/>
  <c r="A390" i="9"/>
  <c r="B390" i="9"/>
  <c r="C390" i="9"/>
  <c r="A327" i="9"/>
  <c r="B327" i="9"/>
  <c r="C327" i="9"/>
  <c r="A314" i="9"/>
  <c r="B314" i="9"/>
  <c r="C314" i="9"/>
  <c r="A216" i="9"/>
  <c r="B216" i="9"/>
  <c r="C216" i="9"/>
  <c r="A333" i="9"/>
  <c r="B333" i="9"/>
  <c r="C333" i="9"/>
  <c r="A304" i="9"/>
  <c r="B304" i="9"/>
  <c r="C304" i="9"/>
  <c r="A103" i="9"/>
  <c r="B103" i="9"/>
  <c r="C103" i="9"/>
  <c r="A227" i="9"/>
  <c r="B227" i="9"/>
  <c r="C227" i="9"/>
  <c r="A76" i="9"/>
  <c r="B76" i="9"/>
  <c r="C76" i="9"/>
  <c r="A131" i="9"/>
  <c r="B131" i="9"/>
  <c r="C131" i="9"/>
  <c r="C297" i="9"/>
  <c r="A172" i="9"/>
  <c r="B172" i="9"/>
  <c r="C172" i="9"/>
  <c r="A315" i="9"/>
  <c r="B315" i="9"/>
  <c r="C315" i="9"/>
  <c r="A237" i="9"/>
  <c r="B237" i="9"/>
  <c r="C237" i="9"/>
  <c r="A177" i="9"/>
  <c r="B177" i="9"/>
  <c r="C177" i="9"/>
  <c r="A279" i="9"/>
  <c r="B279" i="9"/>
  <c r="C279" i="9"/>
  <c r="A114" i="9"/>
  <c r="B114" i="9"/>
  <c r="C114" i="9"/>
  <c r="A213" i="9"/>
  <c r="B213" i="9"/>
  <c r="C213" i="9"/>
  <c r="C212" i="9"/>
  <c r="C199" i="9"/>
  <c r="A335" i="9"/>
  <c r="B335" i="9"/>
  <c r="C335" i="9"/>
  <c r="A334" i="9"/>
  <c r="B334" i="9"/>
  <c r="C334" i="9"/>
  <c r="A298" i="9"/>
  <c r="B298" i="9"/>
  <c r="C298" i="9"/>
  <c r="C78" i="9"/>
  <c r="A73" i="9"/>
  <c r="B73" i="9"/>
  <c r="C73" i="9"/>
  <c r="A351" i="9"/>
  <c r="B351" i="9"/>
  <c r="C351" i="9"/>
  <c r="A324" i="9"/>
  <c r="B324" i="9"/>
  <c r="C324" i="9"/>
  <c r="A320" i="9"/>
  <c r="B320" i="9"/>
  <c r="C320" i="9"/>
  <c r="A210" i="9"/>
  <c r="B210" i="9"/>
  <c r="C210" i="9"/>
  <c r="A148" i="9"/>
  <c r="B148" i="9"/>
  <c r="C148" i="9"/>
  <c r="A289" i="9"/>
  <c r="B289" i="9"/>
  <c r="C289" i="9"/>
  <c r="A191" i="9"/>
  <c r="B191" i="9"/>
  <c r="C191" i="9"/>
  <c r="A461" i="9"/>
  <c r="B461" i="9"/>
  <c r="C461" i="9"/>
  <c r="A182" i="9"/>
  <c r="B182" i="9"/>
  <c r="C182" i="9"/>
  <c r="A257" i="9"/>
  <c r="B257" i="9"/>
  <c r="C257" i="9"/>
  <c r="A180" i="9"/>
  <c r="B180" i="9"/>
  <c r="C180" i="9"/>
  <c r="C296" i="9"/>
  <c r="A192" i="9"/>
  <c r="B192" i="9"/>
  <c r="C192" i="9"/>
  <c r="A17" i="9"/>
  <c r="B17" i="9"/>
  <c r="C17" i="9"/>
  <c r="A265" i="9"/>
  <c r="B265" i="9"/>
  <c r="C265" i="9"/>
  <c r="A218" i="9"/>
  <c r="B218" i="9"/>
  <c r="C218" i="9"/>
  <c r="C219" i="9"/>
  <c r="A231" i="9"/>
  <c r="B231" i="9"/>
  <c r="C231" i="9"/>
  <c r="A193" i="9"/>
  <c r="B193" i="9"/>
  <c r="C193" i="9"/>
  <c r="C440" i="9"/>
  <c r="A454" i="9"/>
  <c r="B454" i="9"/>
  <c r="C454" i="9"/>
  <c r="A444" i="9"/>
  <c r="B444" i="9"/>
  <c r="C444" i="9"/>
  <c r="A337" i="9"/>
  <c r="B337" i="9"/>
  <c r="C337" i="9"/>
  <c r="A311" i="9"/>
  <c r="B311" i="9"/>
  <c r="C311" i="9"/>
  <c r="A350" i="9"/>
  <c r="B350" i="9"/>
  <c r="C350" i="9"/>
  <c r="A222" i="9"/>
  <c r="B222" i="9"/>
  <c r="C222" i="9"/>
  <c r="A34" i="9"/>
  <c r="B34" i="9"/>
  <c r="C34" i="9"/>
  <c r="A68" i="9"/>
  <c r="B68" i="9"/>
  <c r="C68" i="9"/>
  <c r="A196" i="9"/>
  <c r="B196" i="9"/>
  <c r="C196" i="9"/>
  <c r="A259" i="9"/>
  <c r="B259" i="9"/>
  <c r="C259" i="9"/>
  <c r="A232" i="9"/>
  <c r="B232" i="9"/>
  <c r="C232" i="9"/>
  <c r="A226" i="9"/>
  <c r="B226" i="9"/>
  <c r="C226" i="9"/>
  <c r="A442" i="9"/>
  <c r="B442" i="9"/>
  <c r="C442" i="9"/>
  <c r="A107" i="9"/>
  <c r="B107" i="9"/>
  <c r="C107" i="9"/>
  <c r="C462" i="9"/>
  <c r="A346" i="9"/>
  <c r="B346" i="9"/>
  <c r="C346" i="9"/>
  <c r="A300" i="9"/>
  <c r="B300" i="9"/>
  <c r="C300" i="9"/>
  <c r="A204" i="9"/>
  <c r="B204" i="9"/>
  <c r="C204" i="9"/>
  <c r="A195" i="9"/>
  <c r="B195" i="9"/>
  <c r="C195" i="9"/>
  <c r="A187" i="9"/>
  <c r="B187" i="9"/>
  <c r="C187" i="9"/>
  <c r="A129" i="9"/>
  <c r="B129" i="9"/>
  <c r="C129" i="9"/>
  <c r="A123" i="9"/>
  <c r="B123" i="9"/>
  <c r="C123" i="9"/>
  <c r="A124" i="9"/>
  <c r="B124" i="9"/>
  <c r="C124" i="9"/>
  <c r="A110" i="9"/>
  <c r="B110" i="9"/>
  <c r="C110" i="9"/>
  <c r="A104" i="9"/>
  <c r="B104" i="9"/>
  <c r="C104" i="9"/>
  <c r="C95" i="9"/>
  <c r="A316" i="9"/>
  <c r="B316" i="9"/>
  <c r="C316" i="9"/>
  <c r="A98" i="9"/>
  <c r="B98" i="9"/>
  <c r="C98" i="9"/>
  <c r="A236" i="9"/>
  <c r="B236" i="9"/>
  <c r="C236" i="9"/>
  <c r="A211" i="9"/>
  <c r="B211" i="9"/>
  <c r="C211" i="9"/>
  <c r="A188" i="9"/>
  <c r="B188" i="9"/>
  <c r="C188" i="9"/>
  <c r="A194" i="9"/>
  <c r="B194" i="9"/>
  <c r="C194" i="9"/>
  <c r="A292" i="9"/>
  <c r="B292" i="9"/>
  <c r="C292" i="9"/>
  <c r="A291" i="9"/>
  <c r="B291" i="9"/>
  <c r="C291" i="9"/>
  <c r="A92" i="9"/>
  <c r="B92" i="9"/>
  <c r="C92" i="9"/>
  <c r="A36" i="9"/>
  <c r="B36" i="9"/>
  <c r="C36" i="9"/>
  <c r="A24" i="9"/>
  <c r="B24" i="9"/>
  <c r="C24" i="9"/>
  <c r="A106" i="9"/>
  <c r="B106" i="9"/>
  <c r="C106" i="9"/>
  <c r="A241" i="9"/>
  <c r="B241" i="9"/>
  <c r="C241" i="9"/>
  <c r="A321" i="9"/>
  <c r="B321" i="9"/>
  <c r="C321" i="9"/>
  <c r="A133" i="9"/>
  <c r="B133" i="9"/>
  <c r="C133" i="9"/>
  <c r="C90" i="9"/>
  <c r="A331" i="9"/>
  <c r="B331" i="9"/>
  <c r="C331" i="9"/>
  <c r="A329" i="9"/>
  <c r="B329" i="9"/>
  <c r="C329" i="9"/>
  <c r="A318" i="9"/>
  <c r="B318" i="9"/>
  <c r="C318" i="9"/>
  <c r="A22" i="9"/>
  <c r="B22" i="9"/>
  <c r="C22" i="9"/>
  <c r="B224" i="9"/>
  <c r="C224" i="9"/>
  <c r="A20" i="9"/>
  <c r="B20" i="9"/>
  <c r="C20" i="9"/>
  <c r="C413" i="9"/>
  <c r="C412" i="9"/>
  <c r="C411" i="9"/>
  <c r="A411" i="9"/>
  <c r="B411" i="9"/>
  <c r="A412" i="9"/>
  <c r="B412" i="9"/>
  <c r="A409" i="9"/>
  <c r="B409" i="9"/>
  <c r="C409" i="9"/>
  <c r="C407" i="9"/>
  <c r="C406" i="9"/>
  <c r="C405" i="9"/>
  <c r="C403" i="9"/>
  <c r="C402" i="9"/>
  <c r="C401" i="9"/>
  <c r="A405" i="9"/>
  <c r="B405" i="9"/>
  <c r="A406" i="9"/>
  <c r="B406" i="9"/>
  <c r="A407" i="9"/>
  <c r="B407" i="9"/>
  <c r="A401" i="9"/>
  <c r="B401" i="9"/>
  <c r="A402" i="9"/>
  <c r="B402" i="9"/>
  <c r="A403" i="9"/>
  <c r="B403" i="9"/>
  <c r="C399" i="9"/>
  <c r="C398" i="9"/>
  <c r="C397" i="9"/>
  <c r="C396" i="9"/>
  <c r="A396" i="9"/>
  <c r="B396" i="9"/>
  <c r="A397" i="9"/>
  <c r="B397" i="9"/>
  <c r="A398" i="9"/>
  <c r="B398" i="9"/>
  <c r="A399" i="9"/>
  <c r="B399" i="9"/>
  <c r="C393" i="9"/>
  <c r="C392" i="9"/>
  <c r="C391" i="9"/>
  <c r="A391" i="9"/>
  <c r="B391" i="9"/>
  <c r="A392" i="9"/>
  <c r="B392" i="9"/>
  <c r="A393" i="9"/>
  <c r="B393" i="9"/>
  <c r="C388" i="9"/>
  <c r="C387" i="9"/>
  <c r="C386" i="9"/>
  <c r="C385" i="9"/>
  <c r="C384" i="9"/>
  <c r="A384" i="9"/>
  <c r="B384" i="9"/>
  <c r="A385" i="9"/>
  <c r="B385" i="9"/>
  <c r="A386" i="9"/>
  <c r="B386" i="9"/>
  <c r="A387" i="9"/>
  <c r="B387" i="9"/>
  <c r="A388" i="9"/>
  <c r="B388" i="9"/>
  <c r="A376" i="9"/>
  <c r="B376" i="9"/>
  <c r="C376" i="9"/>
  <c r="A377" i="9"/>
  <c r="B377" i="9"/>
  <c r="C377" i="9"/>
  <c r="A378" i="9"/>
  <c r="B378" i="9"/>
  <c r="C378" i="9"/>
  <c r="A379" i="9"/>
  <c r="B379" i="9"/>
  <c r="C379" i="9"/>
  <c r="A369" i="9"/>
  <c r="B369" i="9"/>
  <c r="C369" i="9"/>
  <c r="A370" i="9"/>
  <c r="B370" i="9"/>
  <c r="C370" i="9"/>
  <c r="A371" i="9"/>
  <c r="B371" i="9"/>
  <c r="C371" i="9"/>
  <c r="A372" i="9"/>
  <c r="B372" i="9"/>
  <c r="C372" i="9"/>
  <c r="A373" i="9"/>
  <c r="B373" i="9"/>
  <c r="C373" i="9"/>
  <c r="C363" i="9"/>
  <c r="C364" i="9"/>
  <c r="C365" i="9"/>
  <c r="C366" i="9"/>
  <c r="A361" i="9"/>
  <c r="B361" i="9"/>
  <c r="C361" i="9"/>
  <c r="A290" i="9"/>
  <c r="B290" i="9"/>
  <c r="C290" i="9"/>
  <c r="A221" i="9"/>
  <c r="B221" i="9"/>
  <c r="C221" i="9"/>
  <c r="A138" i="9"/>
  <c r="B138" i="9"/>
  <c r="C138" i="9"/>
  <c r="A31" i="9"/>
  <c r="B31" i="9"/>
  <c r="C31" i="9"/>
  <c r="A357" i="9"/>
  <c r="B357" i="9"/>
  <c r="C357" i="9"/>
  <c r="A356" i="9"/>
  <c r="B356" i="9"/>
  <c r="C356" i="9"/>
  <c r="A358" i="9"/>
  <c r="B358" i="9"/>
  <c r="C358" i="9"/>
  <c r="A359" i="9"/>
  <c r="B359" i="9"/>
  <c r="C359" i="9"/>
  <c r="A353" i="9"/>
  <c r="B353" i="9"/>
  <c r="C353" i="9"/>
  <c r="A208" i="9"/>
  <c r="B208" i="9"/>
  <c r="C208" i="9"/>
  <c r="A426" i="9"/>
  <c r="B426" i="9"/>
  <c r="C426" i="9"/>
  <c r="A413" i="9"/>
  <c r="B413" i="9"/>
  <c r="A238" i="9"/>
  <c r="B238" i="9"/>
  <c r="C238" i="9"/>
  <c r="A121" i="9"/>
  <c r="B121" i="9"/>
  <c r="C121" i="9"/>
  <c r="A122" i="9"/>
  <c r="B122" i="9"/>
  <c r="C122" i="9"/>
  <c r="A108" i="9"/>
  <c r="B108" i="9"/>
  <c r="C108" i="9"/>
  <c r="A89" i="9"/>
  <c r="B89" i="9"/>
  <c r="C89" i="9"/>
  <c r="A64" i="9"/>
  <c r="B64" i="9"/>
  <c r="C64" i="9"/>
  <c r="A49" i="9"/>
  <c r="B49" i="9"/>
  <c r="C49" i="9"/>
  <c r="A14" i="9"/>
  <c r="B14" i="9"/>
  <c r="C14" i="9"/>
  <c r="G185" i="9"/>
  <c r="B185" i="9"/>
  <c r="C185" i="9"/>
  <c r="C464" i="9"/>
  <c r="B464" i="9"/>
  <c r="A464" i="9"/>
  <c r="C460" i="9"/>
  <c r="B460" i="9"/>
  <c r="A460" i="9"/>
  <c r="C458" i="9"/>
  <c r="B458" i="9"/>
  <c r="A458" i="9"/>
  <c r="C457" i="9"/>
  <c r="B457" i="9"/>
  <c r="A457" i="9"/>
  <c r="C455" i="9"/>
  <c r="B455" i="9"/>
  <c r="A455" i="9"/>
  <c r="C448" i="9"/>
  <c r="B448" i="9"/>
  <c r="A448" i="9"/>
  <c r="C436" i="9"/>
  <c r="B436" i="9"/>
  <c r="A436" i="9"/>
  <c r="C112" i="9"/>
  <c r="B112" i="9"/>
  <c r="A112" i="9"/>
  <c r="C93" i="9"/>
  <c r="B93" i="9"/>
  <c r="A93" i="9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F2" i="11"/>
  <c r="C2" i="11"/>
  <c r="B2" i="11"/>
  <c r="A2" i="11"/>
  <c r="C11" i="9"/>
  <c r="B11" i="9"/>
  <c r="A11" i="9"/>
  <c r="C8" i="9"/>
  <c r="B8" i="9"/>
  <c r="A8" i="9"/>
  <c r="C4" i="9"/>
  <c r="B4" i="9"/>
  <c r="A4" i="9"/>
  <c r="B3" i="9"/>
  <c r="B2" i="9"/>
  <c r="B5" i="9" l="1"/>
  <c r="C578" i="10"/>
  <c r="B578" i="10"/>
  <c r="A578" i="10"/>
  <c r="C577" i="10"/>
  <c r="B577" i="10"/>
  <c r="A577" i="10"/>
  <c r="C576" i="10"/>
  <c r="B576" i="10"/>
  <c r="A576" i="10"/>
  <c r="C575" i="10"/>
  <c r="B575" i="10"/>
  <c r="A575" i="10"/>
  <c r="C574" i="10"/>
  <c r="B574" i="10"/>
  <c r="A574" i="10"/>
  <c r="C573" i="10"/>
  <c r="B573" i="10"/>
  <c r="A573" i="10"/>
  <c r="C572" i="10"/>
  <c r="B572" i="10"/>
  <c r="A572" i="10"/>
  <c r="C571" i="10"/>
  <c r="B571" i="10"/>
  <c r="A571" i="10"/>
  <c r="C570" i="10"/>
  <c r="B570" i="10"/>
  <c r="A570" i="10"/>
  <c r="C569" i="10"/>
  <c r="B569" i="10"/>
  <c r="A569" i="10"/>
  <c r="C568" i="10"/>
  <c r="B568" i="10"/>
  <c r="A568" i="10"/>
  <c r="C567" i="10"/>
  <c r="B567" i="10"/>
  <c r="A567" i="10"/>
  <c r="C566" i="10"/>
  <c r="B566" i="10"/>
  <c r="A566" i="10"/>
  <c r="C565" i="10"/>
  <c r="B565" i="10"/>
  <c r="A565" i="10"/>
  <c r="C564" i="10"/>
  <c r="B564" i="10"/>
  <c r="A564" i="10"/>
  <c r="C563" i="10"/>
  <c r="B563" i="10"/>
  <c r="A563" i="10"/>
  <c r="C562" i="10"/>
  <c r="B562" i="10"/>
  <c r="A562" i="10"/>
  <c r="C561" i="10"/>
  <c r="B561" i="10"/>
  <c r="A561" i="10"/>
  <c r="C560" i="10"/>
  <c r="B560" i="10"/>
  <c r="A560" i="10"/>
  <c r="C559" i="10"/>
  <c r="B559" i="10"/>
  <c r="A559" i="10"/>
  <c r="C558" i="10"/>
  <c r="B558" i="10"/>
  <c r="A558" i="10"/>
  <c r="C557" i="10"/>
  <c r="B557" i="10"/>
  <c r="A557" i="10"/>
  <c r="C556" i="10"/>
  <c r="B556" i="10"/>
  <c r="A556" i="10"/>
  <c r="C555" i="10"/>
  <c r="B555" i="10"/>
  <c r="A555" i="10"/>
  <c r="C554" i="10"/>
  <c r="B554" i="10"/>
  <c r="A554" i="10"/>
  <c r="C553" i="10"/>
  <c r="B553" i="10"/>
  <c r="A553" i="10"/>
  <c r="C552" i="10"/>
  <c r="B552" i="10"/>
  <c r="A552" i="10"/>
  <c r="C551" i="10"/>
  <c r="B551" i="10"/>
  <c r="A551" i="10"/>
  <c r="C550" i="10"/>
  <c r="B550" i="10"/>
  <c r="A550" i="10"/>
  <c r="C549" i="10"/>
  <c r="B549" i="10"/>
  <c r="A549" i="10"/>
  <c r="C548" i="10"/>
  <c r="B548" i="10"/>
  <c r="A548" i="10"/>
  <c r="C547" i="10"/>
  <c r="B547" i="10"/>
  <c r="A547" i="10"/>
  <c r="C546" i="10"/>
  <c r="B546" i="10"/>
  <c r="A546" i="10"/>
  <c r="C545" i="10"/>
  <c r="B545" i="10"/>
  <c r="A545" i="10"/>
  <c r="C544" i="10"/>
  <c r="B544" i="10"/>
  <c r="A544" i="10"/>
  <c r="C543" i="10"/>
  <c r="B543" i="10"/>
  <c r="A543" i="10"/>
  <c r="C542" i="10"/>
  <c r="B542" i="10"/>
  <c r="A542" i="10"/>
  <c r="C541" i="10"/>
  <c r="B541" i="10"/>
  <c r="A541" i="10"/>
  <c r="C540" i="10"/>
  <c r="B540" i="10"/>
  <c r="A540" i="10"/>
  <c r="C539" i="10"/>
  <c r="B539" i="10"/>
  <c r="A539" i="10"/>
  <c r="C538" i="10"/>
  <c r="B538" i="10"/>
  <c r="A538" i="10"/>
  <c r="C537" i="10"/>
  <c r="B537" i="10"/>
  <c r="A537" i="10"/>
  <c r="C536" i="10"/>
  <c r="B536" i="10"/>
  <c r="A536" i="10"/>
  <c r="C535" i="10"/>
  <c r="B535" i="10"/>
  <c r="A535" i="10"/>
  <c r="C534" i="10"/>
  <c r="B534" i="10"/>
  <c r="A534" i="10"/>
  <c r="C533" i="10"/>
  <c r="B533" i="10"/>
  <c r="A533" i="10"/>
  <c r="C532" i="10"/>
  <c r="B532" i="10"/>
  <c r="A532" i="10"/>
  <c r="C531" i="10"/>
  <c r="B531" i="10"/>
  <c r="A531" i="10"/>
  <c r="C530" i="10"/>
  <c r="B530" i="10"/>
  <c r="A530" i="10"/>
  <c r="C529" i="10"/>
  <c r="B529" i="10"/>
  <c r="A529" i="10"/>
  <c r="C528" i="10"/>
  <c r="B528" i="10"/>
  <c r="A528" i="10"/>
  <c r="C527" i="10"/>
  <c r="B527" i="10"/>
  <c r="A527" i="10"/>
  <c r="C526" i="10"/>
  <c r="B526" i="10"/>
  <c r="A526" i="10"/>
  <c r="C525" i="10"/>
  <c r="B525" i="10"/>
  <c r="A525" i="10"/>
  <c r="C524" i="10"/>
  <c r="B524" i="10"/>
  <c r="A524" i="10"/>
  <c r="C523" i="10"/>
  <c r="B523" i="10"/>
  <c r="A523" i="10"/>
  <c r="C522" i="10"/>
  <c r="B522" i="10"/>
  <c r="A522" i="10"/>
  <c r="C521" i="10"/>
  <c r="B521" i="10"/>
  <c r="A521" i="10"/>
  <c r="C520" i="10"/>
  <c r="B520" i="10"/>
  <c r="A520" i="10"/>
  <c r="C519" i="10"/>
  <c r="B519" i="10"/>
  <c r="A519" i="10"/>
  <c r="C518" i="10"/>
  <c r="B518" i="10"/>
  <c r="A518" i="10"/>
  <c r="C517" i="10"/>
  <c r="B517" i="10"/>
  <c r="A517" i="10"/>
  <c r="C516" i="10"/>
  <c r="B516" i="10"/>
  <c r="A516" i="10"/>
  <c r="C515" i="10"/>
  <c r="B515" i="10"/>
  <c r="A515" i="10"/>
  <c r="C514" i="10"/>
  <c r="B514" i="10"/>
  <c r="A514" i="10"/>
  <c r="C513" i="10"/>
  <c r="B513" i="10"/>
  <c r="A513" i="10"/>
  <c r="C512" i="10"/>
  <c r="B512" i="10"/>
  <c r="A512" i="10"/>
  <c r="C511" i="10"/>
  <c r="B511" i="10"/>
  <c r="A511" i="10"/>
  <c r="C510" i="10"/>
  <c r="B510" i="10"/>
  <c r="A510" i="10"/>
  <c r="C509" i="10"/>
  <c r="B509" i="10"/>
  <c r="A509" i="10"/>
  <c r="C508" i="10"/>
  <c r="B508" i="10"/>
  <c r="A508" i="10"/>
  <c r="C507" i="10"/>
  <c r="B507" i="10"/>
  <c r="A507" i="10"/>
  <c r="C506" i="10"/>
  <c r="B506" i="10"/>
  <c r="A506" i="10"/>
  <c r="C505" i="10"/>
  <c r="B505" i="10"/>
  <c r="A505" i="10"/>
  <c r="C504" i="10"/>
  <c r="B504" i="10"/>
  <c r="A504" i="10"/>
  <c r="C503" i="10"/>
  <c r="B503" i="10"/>
  <c r="A503" i="10"/>
  <c r="C502" i="10"/>
  <c r="B502" i="10"/>
  <c r="A502" i="10"/>
  <c r="C501" i="10"/>
  <c r="B501" i="10"/>
  <c r="A501" i="10"/>
  <c r="C500" i="10"/>
  <c r="B500" i="10"/>
  <c r="A500" i="10"/>
  <c r="C499" i="10"/>
  <c r="B499" i="10"/>
  <c r="A499" i="10"/>
  <c r="C498" i="10"/>
  <c r="B498" i="10"/>
  <c r="A498" i="10"/>
  <c r="C497" i="10"/>
  <c r="B497" i="10"/>
  <c r="A497" i="10"/>
  <c r="C496" i="10"/>
  <c r="B496" i="10"/>
  <c r="A496" i="10"/>
  <c r="C495" i="10"/>
  <c r="B495" i="10"/>
  <c r="A495" i="10"/>
  <c r="C494" i="10"/>
  <c r="B494" i="10"/>
  <c r="A494" i="10"/>
  <c r="C493" i="10"/>
  <c r="B493" i="10"/>
  <c r="A493" i="10"/>
  <c r="C492" i="10"/>
  <c r="B492" i="10"/>
  <c r="A492" i="10"/>
  <c r="C491" i="10"/>
  <c r="B491" i="10"/>
  <c r="A491" i="10"/>
  <c r="C490" i="10"/>
  <c r="B490" i="10"/>
  <c r="A490" i="10"/>
  <c r="C489" i="10"/>
  <c r="B489" i="10"/>
  <c r="A489" i="10"/>
  <c r="C488" i="10"/>
  <c r="B488" i="10"/>
  <c r="A488" i="10"/>
  <c r="C487" i="10"/>
  <c r="B487" i="10"/>
  <c r="A487" i="10"/>
  <c r="C486" i="10"/>
  <c r="B486" i="10"/>
  <c r="A486" i="10"/>
  <c r="C485" i="10"/>
  <c r="B485" i="10"/>
  <c r="A485" i="10"/>
  <c r="C484" i="10"/>
  <c r="B484" i="10"/>
  <c r="A484" i="10"/>
  <c r="C483" i="10"/>
  <c r="B483" i="10"/>
  <c r="A483" i="10"/>
  <c r="C482" i="10"/>
  <c r="B482" i="10"/>
  <c r="A482" i="10"/>
  <c r="C481" i="10"/>
  <c r="B481" i="10"/>
  <c r="A481" i="10"/>
  <c r="C480" i="10"/>
  <c r="B480" i="10"/>
  <c r="A480" i="10"/>
  <c r="C479" i="10"/>
  <c r="B479" i="10"/>
  <c r="A479" i="10"/>
  <c r="C478" i="10"/>
  <c r="B478" i="10"/>
  <c r="A478" i="10"/>
  <c r="C477" i="10"/>
  <c r="B477" i="10"/>
  <c r="A477" i="10"/>
  <c r="C476" i="10"/>
  <c r="B476" i="10"/>
  <c r="A476" i="10"/>
  <c r="C475" i="10"/>
  <c r="B475" i="10"/>
  <c r="A475" i="10"/>
  <c r="C474" i="10"/>
  <c r="B474" i="10"/>
  <c r="A474" i="10"/>
  <c r="C473" i="10"/>
  <c r="B473" i="10"/>
  <c r="A473" i="10"/>
  <c r="C472" i="10"/>
  <c r="B472" i="10"/>
  <c r="A472" i="10"/>
  <c r="C471" i="10"/>
  <c r="B471" i="10"/>
  <c r="A471" i="10"/>
  <c r="C470" i="10"/>
  <c r="B470" i="10"/>
  <c r="A470" i="10"/>
  <c r="C469" i="10"/>
  <c r="B469" i="10"/>
  <c r="A469" i="10"/>
  <c r="C468" i="10"/>
  <c r="B468" i="10"/>
  <c r="A468" i="10"/>
  <c r="C467" i="10"/>
  <c r="B467" i="10"/>
  <c r="A467" i="10"/>
  <c r="C466" i="10"/>
  <c r="B466" i="10"/>
  <c r="A466" i="10"/>
  <c r="C465" i="10"/>
  <c r="B465" i="10"/>
  <c r="A465" i="10"/>
  <c r="C464" i="10"/>
  <c r="B464" i="10"/>
  <c r="A464" i="10"/>
  <c r="C463" i="10"/>
  <c r="B463" i="10"/>
  <c r="A463" i="10"/>
  <c r="C462" i="10"/>
  <c r="B462" i="10"/>
  <c r="A462" i="10"/>
  <c r="C461" i="10"/>
  <c r="B461" i="10"/>
  <c r="A461" i="10"/>
  <c r="C460" i="10"/>
  <c r="B460" i="10"/>
  <c r="A460" i="10"/>
  <c r="C459" i="10"/>
  <c r="B459" i="10"/>
  <c r="A459" i="10"/>
  <c r="C458" i="10"/>
  <c r="B458" i="10"/>
  <c r="A458" i="10"/>
  <c r="C457" i="10"/>
  <c r="B457" i="10"/>
  <c r="A457" i="10"/>
  <c r="C456" i="10"/>
  <c r="B456" i="10"/>
  <c r="A456" i="10"/>
  <c r="C455" i="10"/>
  <c r="B455" i="10"/>
  <c r="A455" i="10"/>
  <c r="C454" i="10"/>
  <c r="B454" i="10"/>
  <c r="A454" i="10"/>
  <c r="C453" i="10"/>
  <c r="B453" i="10"/>
  <c r="A453" i="10"/>
  <c r="C452" i="10"/>
  <c r="B452" i="10"/>
  <c r="A452" i="10"/>
  <c r="C451" i="10"/>
  <c r="B451" i="10"/>
  <c r="A451" i="10"/>
  <c r="C450" i="10"/>
  <c r="B450" i="10"/>
  <c r="A450" i="10"/>
  <c r="C449" i="10"/>
  <c r="B449" i="10"/>
  <c r="A449" i="10"/>
  <c r="C448" i="10"/>
  <c r="B448" i="10"/>
  <c r="A448" i="10"/>
  <c r="C447" i="10"/>
  <c r="B447" i="10"/>
  <c r="A447" i="10"/>
  <c r="C446" i="10"/>
  <c r="B446" i="10"/>
  <c r="A446" i="10"/>
  <c r="C445" i="10"/>
  <c r="B445" i="10"/>
  <c r="A445" i="10"/>
  <c r="C444" i="10"/>
  <c r="B444" i="10"/>
  <c r="A444" i="10"/>
  <c r="C443" i="10"/>
  <c r="B443" i="10"/>
  <c r="A443" i="10"/>
  <c r="C442" i="10"/>
  <c r="B442" i="10"/>
  <c r="A442" i="10"/>
  <c r="C441" i="10"/>
  <c r="B441" i="10"/>
  <c r="A441" i="10"/>
  <c r="C440" i="10"/>
  <c r="B440" i="10"/>
  <c r="A440" i="10"/>
  <c r="C439" i="10"/>
  <c r="B439" i="10"/>
  <c r="A439" i="10"/>
  <c r="C438" i="10"/>
  <c r="B438" i="10"/>
  <c r="A438" i="10"/>
  <c r="C437" i="10"/>
  <c r="B437" i="10"/>
  <c r="A437" i="10"/>
  <c r="C436" i="10"/>
  <c r="B436" i="10"/>
  <c r="A436" i="10"/>
  <c r="C435" i="10"/>
  <c r="B435" i="10"/>
  <c r="A435" i="10"/>
  <c r="C434" i="10"/>
  <c r="B434" i="10"/>
  <c r="A434" i="10"/>
  <c r="C433" i="10"/>
  <c r="B433" i="10"/>
  <c r="A433" i="10"/>
  <c r="C432" i="10"/>
  <c r="B432" i="10"/>
  <c r="A432" i="10"/>
  <c r="C431" i="10"/>
  <c r="B431" i="10"/>
  <c r="A431" i="10"/>
  <c r="C430" i="10"/>
  <c r="B430" i="10"/>
  <c r="A430" i="10"/>
  <c r="C429" i="10"/>
  <c r="B429" i="10"/>
  <c r="A429" i="10"/>
  <c r="C428" i="10"/>
  <c r="B428" i="10"/>
  <c r="A428" i="10"/>
  <c r="C427" i="10"/>
  <c r="B427" i="10"/>
  <c r="A427" i="10"/>
  <c r="C426" i="10"/>
  <c r="B426" i="10"/>
  <c r="A426" i="10"/>
  <c r="C425" i="10"/>
  <c r="B425" i="10"/>
  <c r="A425" i="10"/>
  <c r="C424" i="10"/>
  <c r="B424" i="10"/>
  <c r="A424" i="10"/>
  <c r="C423" i="10"/>
  <c r="B423" i="10"/>
  <c r="A423" i="10"/>
  <c r="C422" i="10"/>
  <c r="B422" i="10"/>
  <c r="A422" i="10"/>
  <c r="C421" i="10"/>
  <c r="B421" i="10"/>
  <c r="A421" i="10"/>
  <c r="C420" i="10"/>
  <c r="B420" i="10"/>
  <c r="A420" i="10"/>
  <c r="C419" i="10"/>
  <c r="B419" i="10"/>
  <c r="A419" i="10"/>
  <c r="C418" i="10"/>
  <c r="B418" i="10"/>
  <c r="A418" i="10"/>
  <c r="C417" i="10"/>
  <c r="B417" i="10"/>
  <c r="A417" i="10"/>
  <c r="C416" i="10"/>
  <c r="B416" i="10"/>
  <c r="A416" i="10"/>
  <c r="C415" i="10"/>
  <c r="B415" i="10"/>
  <c r="A415" i="10"/>
  <c r="C414" i="10"/>
  <c r="B414" i="10"/>
  <c r="A414" i="10"/>
  <c r="C413" i="10"/>
  <c r="B413" i="10"/>
  <c r="A413" i="10"/>
  <c r="C412" i="10"/>
  <c r="B412" i="10"/>
  <c r="A412" i="10"/>
  <c r="C411" i="10"/>
  <c r="B411" i="10"/>
  <c r="A411" i="10"/>
  <c r="C410" i="10"/>
  <c r="B410" i="10"/>
  <c r="A410" i="10"/>
  <c r="C409" i="10"/>
  <c r="B409" i="10"/>
  <c r="A409" i="10"/>
  <c r="C408" i="10"/>
  <c r="B408" i="10"/>
  <c r="A408" i="10"/>
  <c r="C407" i="10"/>
  <c r="B407" i="10"/>
  <c r="A407" i="10"/>
  <c r="C406" i="10"/>
  <c r="B406" i="10"/>
  <c r="A406" i="10"/>
  <c r="C405" i="10"/>
  <c r="B405" i="10"/>
  <c r="A405" i="10"/>
  <c r="C404" i="10"/>
  <c r="B404" i="10"/>
  <c r="A404" i="10"/>
  <c r="C403" i="10"/>
  <c r="B403" i="10"/>
  <c r="A403" i="10"/>
  <c r="C402" i="10"/>
  <c r="B402" i="10"/>
  <c r="A402" i="10"/>
  <c r="C401" i="10"/>
  <c r="B401" i="10"/>
  <c r="A401" i="10"/>
  <c r="C400" i="10"/>
  <c r="B400" i="10"/>
  <c r="A400" i="10"/>
  <c r="C399" i="10"/>
  <c r="B399" i="10"/>
  <c r="A399" i="10"/>
  <c r="C398" i="10"/>
  <c r="B398" i="10"/>
  <c r="A398" i="10"/>
  <c r="C397" i="10"/>
  <c r="B397" i="10"/>
  <c r="A397" i="10"/>
  <c r="C396" i="10"/>
  <c r="B396" i="10"/>
  <c r="A396" i="10"/>
  <c r="C395" i="10"/>
  <c r="B395" i="10"/>
  <c r="A395" i="10"/>
  <c r="C394" i="10"/>
  <c r="B394" i="10"/>
  <c r="A394" i="10"/>
  <c r="C393" i="10"/>
  <c r="B393" i="10"/>
  <c r="A393" i="10"/>
  <c r="C392" i="10"/>
  <c r="B392" i="10"/>
  <c r="A392" i="10"/>
  <c r="C391" i="10"/>
  <c r="B391" i="10"/>
  <c r="A391" i="10"/>
  <c r="C390" i="10"/>
  <c r="B390" i="10"/>
  <c r="A390" i="10"/>
  <c r="C389" i="10"/>
  <c r="B389" i="10"/>
  <c r="A389" i="10"/>
  <c r="C388" i="10"/>
  <c r="B388" i="10"/>
  <c r="A388" i="10"/>
  <c r="C387" i="10"/>
  <c r="B387" i="10"/>
  <c r="A387" i="10"/>
  <c r="C386" i="10"/>
  <c r="B386" i="10"/>
  <c r="A386" i="10"/>
  <c r="C385" i="10"/>
  <c r="B385" i="10"/>
  <c r="A385" i="10"/>
  <c r="C384" i="10"/>
  <c r="B384" i="10"/>
  <c r="A384" i="10"/>
  <c r="C383" i="10"/>
  <c r="B383" i="10"/>
  <c r="A383" i="10"/>
  <c r="C382" i="10"/>
  <c r="B382" i="10"/>
  <c r="A382" i="10"/>
  <c r="C381" i="10"/>
  <c r="B381" i="10"/>
  <c r="A381" i="10"/>
  <c r="C380" i="10"/>
  <c r="B380" i="10"/>
  <c r="A380" i="10"/>
  <c r="C379" i="10"/>
  <c r="B379" i="10"/>
  <c r="A379" i="10"/>
  <c r="C378" i="10"/>
  <c r="B378" i="10"/>
  <c r="A378" i="10"/>
  <c r="C377" i="10"/>
  <c r="B377" i="10"/>
  <c r="A377" i="10"/>
  <c r="C376" i="10"/>
  <c r="B376" i="10"/>
  <c r="A376" i="10"/>
  <c r="C375" i="10"/>
  <c r="B375" i="10"/>
  <c r="A375" i="10"/>
  <c r="C374" i="10"/>
  <c r="B374" i="10"/>
  <c r="A374" i="10"/>
  <c r="C373" i="10"/>
  <c r="B373" i="10"/>
  <c r="A373" i="10"/>
  <c r="C372" i="10"/>
  <c r="B372" i="10"/>
  <c r="A372" i="10"/>
  <c r="C371" i="10"/>
  <c r="B371" i="10"/>
  <c r="A371" i="10"/>
  <c r="C370" i="10"/>
  <c r="B370" i="10"/>
  <c r="A370" i="10"/>
  <c r="C369" i="10"/>
  <c r="B369" i="10"/>
  <c r="A369" i="10"/>
  <c r="C368" i="10"/>
  <c r="B368" i="10"/>
  <c r="A368" i="10"/>
  <c r="C367" i="10"/>
  <c r="B367" i="10"/>
  <c r="A367" i="10"/>
  <c r="C366" i="10"/>
  <c r="B366" i="10"/>
  <c r="A366" i="10"/>
  <c r="C365" i="10"/>
  <c r="B365" i="10"/>
  <c r="A365" i="10"/>
  <c r="C364" i="10"/>
  <c r="B364" i="10"/>
  <c r="A364" i="10"/>
  <c r="C363" i="10"/>
  <c r="B363" i="10"/>
  <c r="A363" i="10"/>
  <c r="C362" i="10"/>
  <c r="B362" i="10"/>
  <c r="A362" i="10"/>
  <c r="C361" i="10"/>
  <c r="B361" i="10"/>
  <c r="A361" i="10"/>
  <c r="C360" i="10"/>
  <c r="B360" i="10"/>
  <c r="A360" i="10"/>
  <c r="C359" i="10"/>
  <c r="B359" i="10"/>
  <c r="A359" i="10"/>
  <c r="C358" i="10"/>
  <c r="B358" i="10"/>
  <c r="A358" i="10"/>
  <c r="C357" i="10"/>
  <c r="B357" i="10"/>
  <c r="A357" i="10"/>
  <c r="C356" i="10"/>
  <c r="B356" i="10"/>
  <c r="A356" i="10"/>
  <c r="C355" i="10"/>
  <c r="B355" i="10"/>
  <c r="A355" i="10"/>
  <c r="C354" i="10"/>
  <c r="B354" i="10"/>
  <c r="A354" i="10"/>
  <c r="C353" i="10"/>
  <c r="B353" i="10"/>
  <c r="A353" i="10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C197" i="10"/>
  <c r="B197" i="10"/>
  <c r="C196" i="10"/>
  <c r="B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  <c r="C2" i="10"/>
  <c r="B2" i="10"/>
  <c r="A2" i="10"/>
  <c r="A3" i="9"/>
  <c r="A6" i="9"/>
  <c r="A5" i="9"/>
  <c r="A2" i="9"/>
  <c r="B6" i="9" l="1"/>
  <c r="C2" i="9"/>
  <c r="C9" i="9" l="1"/>
  <c r="B7" i="9"/>
  <c r="A7" i="9"/>
  <c r="C3" i="9"/>
  <c r="C7" i="9"/>
  <c r="C6" i="9"/>
  <c r="C5" i="9"/>
  <c r="B9" i="9" l="1"/>
  <c r="A9" i="9"/>
  <c r="B10" i="9" l="1"/>
  <c r="A10" i="9"/>
  <c r="C10" i="9"/>
  <c r="B12" i="9" l="1"/>
  <c r="C12" i="9"/>
  <c r="A12" i="9"/>
  <c r="C13" i="9" l="1"/>
  <c r="A13" i="9"/>
  <c r="B13" i="9"/>
  <c r="C15" i="9" l="1"/>
  <c r="A15" i="9"/>
  <c r="B15" i="9"/>
  <c r="A16" i="9" l="1"/>
  <c r="B16" i="9"/>
  <c r="C16" i="9"/>
  <c r="C19" i="9" l="1"/>
  <c r="B19" i="9"/>
  <c r="A19" i="9"/>
  <c r="B18" i="9"/>
  <c r="C18" i="9"/>
  <c r="A18" i="9"/>
  <c r="C21" i="9" l="1"/>
  <c r="B21" i="9"/>
  <c r="C23" i="9" l="1"/>
  <c r="A23" i="9"/>
  <c r="B23" i="9"/>
  <c r="B25" i="9" l="1"/>
  <c r="A25" i="9"/>
  <c r="C25" i="9"/>
  <c r="C26" i="9" l="1"/>
  <c r="B26" i="9"/>
  <c r="A26" i="9"/>
  <c r="C27" i="9" l="1"/>
  <c r="B27" i="9"/>
  <c r="A27" i="9"/>
  <c r="A28" i="9" l="1"/>
  <c r="C28" i="9"/>
  <c r="B28" i="9"/>
  <c r="C29" i="9" l="1"/>
  <c r="B29" i="9"/>
  <c r="A29" i="9"/>
  <c r="C30" i="9" l="1"/>
  <c r="B30" i="9"/>
  <c r="A30" i="9"/>
  <c r="C33" i="9" l="1"/>
  <c r="B33" i="9"/>
  <c r="A33" i="9"/>
  <c r="A35" i="9" l="1"/>
  <c r="C35" i="9"/>
  <c r="B35" i="9"/>
  <c r="C37" i="9" l="1"/>
  <c r="B37" i="9"/>
  <c r="A37" i="9"/>
  <c r="C38" i="9" l="1"/>
  <c r="B38" i="9"/>
  <c r="A38" i="9"/>
  <c r="C39" i="9" l="1"/>
  <c r="B39" i="9"/>
  <c r="A39" i="9"/>
  <c r="B40" i="9" l="1"/>
  <c r="A40" i="9"/>
  <c r="C40" i="9"/>
  <c r="A41" i="9" l="1"/>
  <c r="C41" i="9"/>
  <c r="B41" i="9"/>
  <c r="C42" i="9" l="1"/>
  <c r="B42" i="9"/>
  <c r="A42" i="9"/>
  <c r="C43" i="9" l="1"/>
  <c r="A43" i="9"/>
  <c r="B43" i="9"/>
  <c r="C44" i="9" l="1"/>
  <c r="B44" i="9"/>
  <c r="A44" i="9"/>
  <c r="A45" i="9" l="1"/>
  <c r="B45" i="9"/>
  <c r="C45" i="9"/>
  <c r="C46" i="9" l="1"/>
  <c r="B46" i="9"/>
  <c r="A46" i="9"/>
  <c r="B50" i="9" l="1"/>
  <c r="C50" i="9"/>
  <c r="A50" i="9"/>
  <c r="C51" i="9" l="1"/>
  <c r="B51" i="9"/>
  <c r="A51" i="9"/>
  <c r="C52" i="9" l="1"/>
  <c r="A52" i="9"/>
  <c r="B52" i="9"/>
  <c r="C53" i="9" l="1"/>
  <c r="A53" i="9"/>
  <c r="B53" i="9"/>
  <c r="C54" i="9" l="1"/>
  <c r="B54" i="9"/>
  <c r="A54" i="9"/>
  <c r="A55" i="9" l="1"/>
  <c r="B55" i="9"/>
  <c r="C55" i="9"/>
  <c r="C56" i="9" l="1"/>
  <c r="B56" i="9"/>
  <c r="A56" i="9"/>
  <c r="B57" i="9" l="1"/>
  <c r="C57" i="9"/>
  <c r="A57" i="9"/>
  <c r="C59" i="9" l="1"/>
  <c r="B59" i="9"/>
  <c r="A59" i="9"/>
  <c r="C60" i="9" l="1"/>
  <c r="B60" i="9"/>
  <c r="A60" i="9"/>
  <c r="C61" i="9" l="1"/>
  <c r="A61" i="9"/>
  <c r="B61" i="9"/>
  <c r="C62" i="9" l="1"/>
  <c r="B62" i="9"/>
  <c r="A62" i="9"/>
  <c r="C66" i="9" l="1"/>
  <c r="B66" i="9"/>
  <c r="A66" i="9"/>
  <c r="A67" i="9" l="1"/>
  <c r="C67" i="9"/>
  <c r="B67" i="9"/>
  <c r="C69" i="9" l="1"/>
  <c r="B69" i="9"/>
  <c r="A69" i="9"/>
  <c r="C70" i="9" l="1"/>
  <c r="B70" i="9"/>
  <c r="A70" i="9"/>
  <c r="C71" i="9" l="1"/>
  <c r="A71" i="9"/>
  <c r="B71" i="9"/>
  <c r="C72" i="9" l="1"/>
  <c r="B72" i="9"/>
  <c r="A72" i="9"/>
  <c r="C74" i="9" l="1"/>
  <c r="B74" i="9"/>
  <c r="A74" i="9"/>
  <c r="A75" i="9" l="1"/>
  <c r="C75" i="9"/>
  <c r="B75" i="9"/>
  <c r="C77" i="9" l="1"/>
  <c r="B77" i="9"/>
  <c r="A77" i="9"/>
  <c r="C79" i="9" l="1"/>
  <c r="B79" i="9"/>
  <c r="A79" i="9"/>
  <c r="B80" i="9" l="1"/>
  <c r="A80" i="9"/>
  <c r="C80" i="9"/>
  <c r="B81" i="9" l="1"/>
  <c r="C81" i="9"/>
  <c r="A81" i="9"/>
  <c r="B82" i="9" l="1"/>
  <c r="C82" i="9"/>
  <c r="A82" i="9"/>
  <c r="A83" i="9" l="1"/>
  <c r="B83" i="9"/>
  <c r="C83" i="9"/>
  <c r="C84" i="9" l="1"/>
  <c r="B84" i="9"/>
  <c r="A84" i="9"/>
  <c r="C85" i="9" l="1"/>
  <c r="A85" i="9"/>
  <c r="B85" i="9"/>
  <c r="B86" i="9" l="1"/>
  <c r="A86" i="9"/>
  <c r="A88" i="9" l="1"/>
  <c r="C88" i="9"/>
  <c r="B88" i="9"/>
  <c r="B91" i="9" l="1"/>
  <c r="C91" i="9"/>
  <c r="A91" i="9"/>
  <c r="B96" i="9" l="1"/>
  <c r="A96" i="9"/>
  <c r="C96" i="9"/>
  <c r="A97" i="9" l="1"/>
  <c r="C97" i="9"/>
  <c r="B97" i="9"/>
  <c r="B99" i="9" l="1"/>
  <c r="A99" i="9"/>
  <c r="C99" i="9"/>
  <c r="C100" i="9" l="1"/>
  <c r="A100" i="9"/>
  <c r="B100" i="9"/>
  <c r="B101" i="9" l="1"/>
  <c r="C101" i="9"/>
  <c r="A101" i="9"/>
  <c r="B102" i="9" l="1"/>
  <c r="C102" i="9"/>
  <c r="A102" i="9"/>
  <c r="C105" i="9" l="1"/>
  <c r="A105" i="9"/>
  <c r="B105" i="9"/>
  <c r="A109" i="9" l="1"/>
  <c r="B109" i="9"/>
  <c r="C109" i="9"/>
  <c r="A111" i="9" l="1"/>
  <c r="C111" i="9"/>
  <c r="B111" i="9"/>
  <c r="C113" i="9" l="1"/>
  <c r="B113" i="9"/>
  <c r="A113" i="9"/>
  <c r="C115" i="9" l="1"/>
  <c r="A115" i="9"/>
  <c r="B115" i="9"/>
  <c r="C116" i="9" l="1"/>
  <c r="A116" i="9"/>
  <c r="B116" i="9"/>
  <c r="B117" i="9" l="1"/>
  <c r="C117" i="9"/>
  <c r="A117" i="9"/>
  <c r="C118" i="9" l="1"/>
  <c r="A118" i="9"/>
  <c r="B118" i="9"/>
  <c r="C119" i="9" l="1"/>
  <c r="A119" i="9"/>
  <c r="B119" i="9"/>
  <c r="B120" i="9" l="1"/>
  <c r="A120" i="9"/>
  <c r="C120" i="9"/>
  <c r="C125" i="9" l="1"/>
  <c r="B125" i="9"/>
  <c r="A125" i="9"/>
  <c r="A126" i="9" l="1"/>
  <c r="B126" i="9"/>
  <c r="C126" i="9"/>
  <c r="B127" i="9" l="1"/>
  <c r="A127" i="9"/>
  <c r="C127" i="9"/>
  <c r="C128" i="9" l="1"/>
  <c r="B128" i="9"/>
  <c r="A128" i="9"/>
  <c r="B130" i="9" l="1"/>
  <c r="C130" i="9"/>
  <c r="A130" i="9"/>
  <c r="A132" i="9" l="1"/>
  <c r="B132" i="9"/>
  <c r="C132" i="9"/>
  <c r="C134" i="9" l="1"/>
  <c r="A134" i="9"/>
  <c r="B134" i="9"/>
  <c r="C135" i="9" l="1"/>
  <c r="B135" i="9"/>
  <c r="A135" i="9"/>
  <c r="A136" i="9" l="1"/>
  <c r="C136" i="9"/>
  <c r="B136" i="9"/>
  <c r="C137" i="9" l="1"/>
  <c r="A137" i="9"/>
  <c r="B137" i="9"/>
  <c r="B139" i="9" l="1"/>
  <c r="A139" i="9"/>
  <c r="C139" i="9"/>
  <c r="C140" i="9" l="1"/>
  <c r="B140" i="9"/>
  <c r="A140" i="9"/>
  <c r="B142" i="9" l="1"/>
  <c r="A142" i="9"/>
  <c r="C142" i="9"/>
  <c r="A143" i="9" l="1"/>
  <c r="B143" i="9"/>
  <c r="C143" i="9"/>
  <c r="B144" i="9" l="1"/>
  <c r="A144" i="9"/>
  <c r="C144" i="9"/>
  <c r="C145" i="9" l="1"/>
  <c r="B145" i="9"/>
  <c r="A145" i="9"/>
  <c r="C146" i="9" l="1"/>
  <c r="B146" i="9"/>
  <c r="A146" i="9"/>
  <c r="B147" i="9" l="1"/>
  <c r="A147" i="9"/>
  <c r="C147" i="9"/>
  <c r="B150" i="9" l="1"/>
  <c r="A150" i="9"/>
  <c r="C150" i="9"/>
  <c r="A151" i="9" l="1"/>
  <c r="C151" i="9"/>
  <c r="B151" i="9"/>
  <c r="C152" i="9" l="1"/>
  <c r="B152" i="9"/>
  <c r="A152" i="9"/>
  <c r="A153" i="9" l="1"/>
  <c r="C153" i="9"/>
  <c r="B153" i="9"/>
  <c r="B154" i="9" l="1"/>
  <c r="C154" i="9"/>
  <c r="A154" i="9"/>
  <c r="C155" i="9" l="1"/>
  <c r="B155" i="9"/>
  <c r="A155" i="9"/>
  <c r="C156" i="9" l="1"/>
  <c r="B156" i="9"/>
  <c r="A156" i="9"/>
  <c r="B157" i="9" l="1"/>
  <c r="A157" i="9"/>
  <c r="C157" i="9"/>
  <c r="B158" i="9" l="1"/>
  <c r="A158" i="9"/>
  <c r="C158" i="9"/>
  <c r="B159" i="9" l="1"/>
  <c r="C159" i="9"/>
  <c r="A159" i="9"/>
  <c r="A160" i="9" l="1"/>
  <c r="C160" i="9"/>
  <c r="B160" i="9"/>
  <c r="A161" i="9" l="1"/>
  <c r="C161" i="9"/>
  <c r="B161" i="9"/>
  <c r="C162" i="9" l="1"/>
  <c r="B162" i="9"/>
  <c r="A162" i="9"/>
  <c r="A163" i="9" l="1"/>
  <c r="C163" i="9"/>
  <c r="B163" i="9"/>
  <c r="C164" i="9" l="1"/>
  <c r="B164" i="9"/>
  <c r="A164" i="9"/>
  <c r="C165" i="9" l="1"/>
  <c r="B165" i="9"/>
  <c r="A165" i="9"/>
  <c r="C166" i="9" l="1"/>
  <c r="A166" i="9"/>
  <c r="B166" i="9"/>
  <c r="C167" i="9" l="1"/>
  <c r="B167" i="9"/>
  <c r="A167" i="9"/>
  <c r="A168" i="9" l="1"/>
  <c r="C168" i="9"/>
  <c r="B168" i="9"/>
  <c r="B169" i="9" l="1"/>
  <c r="A169" i="9"/>
  <c r="C169" i="9"/>
  <c r="A170" i="9" l="1"/>
  <c r="B170" i="9"/>
  <c r="C170" i="9"/>
  <c r="B171" i="9" l="1"/>
  <c r="A171" i="9"/>
  <c r="C171" i="9"/>
  <c r="A173" i="9" l="1"/>
  <c r="C173" i="9"/>
  <c r="B173" i="9"/>
  <c r="C174" i="9" l="1"/>
  <c r="A174" i="9"/>
  <c r="B174" i="9"/>
  <c r="C175" i="9" l="1"/>
  <c r="B175" i="9"/>
  <c r="A175" i="9"/>
  <c r="B176" i="9" l="1"/>
  <c r="A176" i="9"/>
  <c r="C176" i="9"/>
  <c r="C178" i="9" l="1"/>
  <c r="A178" i="9"/>
  <c r="B178" i="9"/>
  <c r="C179" i="9" l="1"/>
  <c r="A179" i="9"/>
  <c r="B179" i="9"/>
  <c r="C181" i="9" l="1"/>
  <c r="B181" i="9"/>
  <c r="A181" i="9"/>
  <c r="C183" i="9" l="1"/>
  <c r="A183" i="9"/>
  <c r="B183" i="9"/>
  <c r="C184" i="9" l="1"/>
  <c r="A184" i="9"/>
  <c r="B184" i="9"/>
  <c r="C186" i="9" l="1"/>
  <c r="B186" i="9"/>
  <c r="A186" i="9"/>
  <c r="C189" i="9" l="1"/>
  <c r="B189" i="9"/>
  <c r="A189" i="9"/>
  <c r="C190" i="9" l="1"/>
  <c r="A190" i="9"/>
  <c r="B190" i="9"/>
  <c r="C197" i="9" l="1"/>
  <c r="B197" i="9"/>
  <c r="A197" i="9"/>
  <c r="C198" i="9" l="1"/>
  <c r="B198" i="9"/>
  <c r="A198" i="9"/>
  <c r="B202" i="9" l="1"/>
  <c r="C202" i="9"/>
  <c r="A202" i="9"/>
  <c r="B203" i="9" l="1"/>
  <c r="C203" i="9"/>
  <c r="A203" i="9"/>
  <c r="C205" i="9" l="1"/>
  <c r="B205" i="9"/>
  <c r="A205" i="9"/>
  <c r="C206" i="9" l="1"/>
  <c r="A206" i="9"/>
  <c r="B206" i="9"/>
  <c r="B207" i="9" l="1"/>
  <c r="C207" i="9"/>
  <c r="A207" i="9"/>
  <c r="C209" i="9" l="1"/>
  <c r="B209" i="9"/>
  <c r="A209" i="9"/>
  <c r="C214" i="9" l="1"/>
  <c r="A214" i="9"/>
  <c r="B214" i="9"/>
  <c r="B215" i="9" l="1"/>
  <c r="C215" i="9"/>
  <c r="A215" i="9"/>
  <c r="A217" i="9" l="1"/>
  <c r="C217" i="9"/>
  <c r="B217" i="9"/>
  <c r="B220" i="9" l="1"/>
  <c r="C220" i="9"/>
  <c r="A220" i="9"/>
  <c r="A223" i="9" l="1"/>
  <c r="B223" i="9"/>
  <c r="C223" i="9"/>
  <c r="B225" i="9" l="1"/>
  <c r="A225" i="9"/>
  <c r="C225" i="9"/>
  <c r="B228" i="9" l="1"/>
  <c r="A228" i="9"/>
  <c r="C228" i="9"/>
  <c r="C229" i="9" l="1"/>
  <c r="B229" i="9"/>
  <c r="A229" i="9"/>
  <c r="C230" i="9" l="1"/>
  <c r="A230" i="9"/>
  <c r="B230" i="9"/>
  <c r="B233" i="9" l="1"/>
  <c r="C233" i="9"/>
  <c r="A233" i="9"/>
  <c r="C234" i="9" l="1"/>
  <c r="B234" i="9"/>
  <c r="A234" i="9"/>
  <c r="A235" i="9" l="1"/>
  <c r="C235" i="9"/>
  <c r="B235" i="9"/>
  <c r="B239" i="9" l="1"/>
  <c r="A239" i="9"/>
  <c r="C239" i="9"/>
  <c r="A240" i="9" l="1"/>
  <c r="B240" i="9"/>
  <c r="C240" i="9"/>
  <c r="B242" i="9" l="1"/>
  <c r="A242" i="9"/>
  <c r="C242" i="9"/>
  <c r="C243" i="9" l="1"/>
  <c r="A243" i="9"/>
  <c r="B243" i="9"/>
  <c r="B244" i="9" l="1"/>
  <c r="C244" i="9"/>
  <c r="A244" i="9"/>
  <c r="C245" i="9" l="1"/>
  <c r="A245" i="9"/>
  <c r="B245" i="9"/>
  <c r="B246" i="9" l="1"/>
  <c r="C246" i="9"/>
  <c r="A246" i="9"/>
  <c r="B247" i="9" l="1"/>
  <c r="C247" i="9"/>
  <c r="A247" i="9"/>
  <c r="A248" i="9" l="1"/>
  <c r="C248" i="9"/>
  <c r="B248" i="9"/>
  <c r="C249" i="9" l="1"/>
  <c r="B249" i="9"/>
  <c r="A249" i="9"/>
  <c r="C250" i="9" l="1"/>
  <c r="A250" i="9"/>
  <c r="B250" i="9"/>
  <c r="A251" i="9" l="1"/>
  <c r="B251" i="9"/>
  <c r="C251" i="9"/>
  <c r="A252" i="9" l="1"/>
  <c r="C252" i="9"/>
  <c r="B252" i="9"/>
  <c r="B253" i="9" l="1"/>
  <c r="C253" i="9"/>
  <c r="A253" i="9"/>
  <c r="B254" i="9" l="1"/>
  <c r="C254" i="9"/>
  <c r="A254" i="9"/>
  <c r="B256" i="9" l="1"/>
  <c r="C256" i="9"/>
  <c r="A256" i="9"/>
  <c r="B258" i="9" l="1"/>
  <c r="C258" i="9"/>
  <c r="A258" i="9"/>
  <c r="C260" i="9" l="1"/>
  <c r="B260" i="9"/>
  <c r="A260" i="9"/>
  <c r="B261" i="9" l="1"/>
  <c r="C261" i="9"/>
  <c r="A261" i="9"/>
  <c r="A262" i="9" l="1"/>
  <c r="C262" i="9"/>
  <c r="B262" i="9"/>
  <c r="C263" i="9" l="1"/>
  <c r="A263" i="9"/>
  <c r="B263" i="9"/>
  <c r="A264" i="9" l="1"/>
  <c r="C264" i="9"/>
  <c r="B264" i="9"/>
  <c r="B266" i="9" l="1"/>
  <c r="A266" i="9"/>
  <c r="C266" i="9"/>
  <c r="A267" i="9" l="1"/>
  <c r="C267" i="9"/>
  <c r="B267" i="9"/>
  <c r="B269" i="9" l="1"/>
  <c r="C269" i="9"/>
  <c r="A269" i="9"/>
  <c r="A271" i="9" l="1"/>
  <c r="C271" i="9"/>
  <c r="B271" i="9"/>
  <c r="C272" i="9" l="1"/>
  <c r="A272" i="9"/>
  <c r="B272" i="9"/>
  <c r="A274" i="9" l="1"/>
  <c r="C274" i="9"/>
  <c r="B274" i="9"/>
  <c r="B275" i="9" l="1"/>
  <c r="C275" i="9"/>
  <c r="A275" i="9"/>
  <c r="B276" i="9" l="1"/>
  <c r="C276" i="9"/>
  <c r="A276" i="9"/>
  <c r="B278" i="9" l="1"/>
  <c r="C278" i="9"/>
  <c r="A278" i="9"/>
  <c r="C280" i="9" l="1"/>
  <c r="A280" i="9"/>
  <c r="B280" i="9"/>
  <c r="A282" i="9" l="1"/>
  <c r="C282" i="9"/>
  <c r="B282" i="9"/>
  <c r="B283" i="9" l="1"/>
  <c r="C283" i="9"/>
  <c r="A283" i="9"/>
  <c r="A284" i="9" l="1"/>
  <c r="C284" i="9"/>
  <c r="B284" i="9"/>
  <c r="A285" i="9" l="1"/>
  <c r="C285" i="9"/>
  <c r="B285" i="9"/>
  <c r="C286" i="9" l="1"/>
  <c r="B286" i="9"/>
  <c r="A286" i="9"/>
  <c r="C287" i="9" l="1"/>
  <c r="B287" i="9"/>
  <c r="A287" i="9"/>
  <c r="C288" i="9" l="1"/>
  <c r="B288" i="9"/>
  <c r="A288" i="9"/>
  <c r="B293" i="9" l="1"/>
  <c r="C293" i="9"/>
  <c r="A293" i="9"/>
  <c r="C295" i="9" l="1"/>
  <c r="B295" i="9"/>
  <c r="A295" i="9"/>
  <c r="C299" i="9" l="1"/>
  <c r="B299" i="9"/>
  <c r="A299" i="9"/>
  <c r="C301" i="9" l="1"/>
  <c r="B301" i="9"/>
  <c r="A301" i="9"/>
  <c r="C302" i="9" l="1"/>
  <c r="B302" i="9"/>
  <c r="A302" i="9"/>
  <c r="A303" i="9" l="1"/>
  <c r="C303" i="9"/>
  <c r="B303" i="9"/>
  <c r="C305" i="9" l="1"/>
  <c r="B305" i="9"/>
  <c r="A305" i="9"/>
  <c r="C307" i="9" l="1"/>
  <c r="A307" i="9"/>
  <c r="B307" i="9"/>
  <c r="A308" i="9" l="1"/>
  <c r="B308" i="9"/>
  <c r="C308" i="9"/>
  <c r="B309" i="9" l="1"/>
  <c r="C309" i="9"/>
  <c r="A309" i="9"/>
  <c r="B310" i="9" l="1"/>
  <c r="C310" i="9"/>
  <c r="A310" i="9"/>
  <c r="B312" i="9" l="1"/>
  <c r="A312" i="9"/>
  <c r="C312" i="9"/>
  <c r="C313" i="9" l="1"/>
  <c r="B313" i="9"/>
  <c r="A313" i="9"/>
  <c r="A317" i="9" l="1"/>
  <c r="C317" i="9"/>
  <c r="B317" i="9"/>
  <c r="A319" i="9" l="1"/>
  <c r="B319" i="9"/>
  <c r="C319" i="9"/>
  <c r="A322" i="9" l="1"/>
  <c r="C322" i="9"/>
  <c r="B322" i="9"/>
  <c r="C325" i="9" l="1"/>
  <c r="A325" i="9"/>
  <c r="B325" i="9"/>
  <c r="A326" i="9" l="1"/>
  <c r="C326" i="9"/>
  <c r="B326" i="9"/>
  <c r="C330" i="9" l="1"/>
  <c r="B330" i="9"/>
  <c r="A330" i="9"/>
  <c r="A336" i="9" l="1"/>
  <c r="C336" i="9"/>
  <c r="B336" i="9"/>
  <c r="C338" i="9" l="1"/>
  <c r="A338" i="9"/>
  <c r="B338" i="9"/>
  <c r="B339" i="9" l="1"/>
  <c r="C339" i="9"/>
  <c r="A339" i="9"/>
  <c r="C340" i="9" l="1"/>
  <c r="B340" i="9"/>
  <c r="A340" i="9"/>
  <c r="B341" i="9" l="1"/>
  <c r="A341" i="9"/>
  <c r="C341" i="9"/>
  <c r="C342" i="9" l="1"/>
  <c r="B342" i="9"/>
  <c r="A342" i="9"/>
  <c r="C343" i="9" l="1"/>
  <c r="A343" i="9"/>
  <c r="B343" i="9"/>
  <c r="B344" i="9" l="1"/>
  <c r="C344" i="9"/>
  <c r="A344" i="9"/>
  <c r="A345" i="9" l="1"/>
  <c r="C345" i="9"/>
  <c r="B345" i="9"/>
  <c r="A347" i="9" l="1"/>
  <c r="B347" i="9"/>
  <c r="C347" i="9"/>
  <c r="C348" i="9" l="1"/>
  <c r="B348" i="9"/>
  <c r="A348" i="9"/>
  <c r="C349" i="9" l="1"/>
  <c r="B349" i="9"/>
  <c r="A349" i="9"/>
  <c r="B352" i="9" l="1"/>
  <c r="C352" i="9"/>
  <c r="A352" i="9"/>
  <c r="C354" i="9" l="1"/>
  <c r="B354" i="9"/>
  <c r="A354" i="9"/>
  <c r="A355" i="9" l="1"/>
  <c r="C355" i="9"/>
  <c r="B355" i="9"/>
  <c r="C360" i="9" l="1"/>
  <c r="A360" i="9"/>
  <c r="B360" i="9"/>
  <c r="C362" i="9" l="1"/>
  <c r="C367" i="9" l="1"/>
  <c r="B367" i="9"/>
  <c r="A367" i="9"/>
  <c r="B375" i="9" l="1"/>
  <c r="A375" i="9"/>
  <c r="C375" i="9"/>
  <c r="A380" i="9" l="1"/>
  <c r="C380" i="9"/>
  <c r="B380" i="9"/>
  <c r="C381" i="9" l="1"/>
  <c r="B381" i="9"/>
  <c r="A381" i="9"/>
  <c r="C382" i="9" l="1"/>
  <c r="A382" i="9"/>
  <c r="B382" i="9"/>
  <c r="C383" i="9" l="1"/>
  <c r="B383" i="9"/>
  <c r="A383" i="9"/>
  <c r="C389" i="9" l="1"/>
  <c r="A389" i="9"/>
  <c r="B389" i="9"/>
  <c r="B395" i="9" l="1"/>
  <c r="A395" i="9"/>
  <c r="C395" i="9"/>
  <c r="B400" i="9" l="1"/>
  <c r="C400" i="9"/>
  <c r="A400" i="9"/>
  <c r="A404" i="9" l="1"/>
  <c r="C404" i="9"/>
  <c r="B404" i="9"/>
  <c r="C408" i="9" l="1"/>
  <c r="B408" i="9"/>
  <c r="A408" i="9"/>
  <c r="B410" i="9" l="1"/>
  <c r="C410" i="9"/>
  <c r="A410" i="9"/>
  <c r="C414" i="9" l="1"/>
  <c r="B414" i="9"/>
  <c r="A414" i="9"/>
  <c r="A415" i="9" l="1"/>
  <c r="B415" i="9"/>
  <c r="C415" i="9"/>
  <c r="C416" i="9" l="1"/>
  <c r="B416" i="9"/>
  <c r="A416" i="9"/>
  <c r="B417" i="9" l="1"/>
  <c r="A417" i="9"/>
  <c r="C417" i="9"/>
  <c r="A418" i="9" l="1"/>
  <c r="C418" i="9"/>
  <c r="B418" i="9"/>
  <c r="C419" i="9" l="1"/>
  <c r="B419" i="9"/>
  <c r="A419" i="9"/>
  <c r="B420" i="9" l="1"/>
  <c r="C420" i="9"/>
  <c r="A420" i="9"/>
  <c r="C421" i="9" l="1"/>
  <c r="B421" i="9"/>
  <c r="A421" i="9"/>
  <c r="C422" i="9" l="1"/>
  <c r="A422" i="9"/>
  <c r="B422" i="9"/>
  <c r="B423" i="9" l="1"/>
  <c r="A423" i="9"/>
  <c r="C423" i="9"/>
  <c r="C424" i="9" l="1"/>
  <c r="B424" i="9"/>
  <c r="A424" i="9"/>
  <c r="A425" i="9" l="1"/>
  <c r="C425" i="9"/>
  <c r="B425" i="9"/>
  <c r="B429" i="9" l="1"/>
  <c r="C429" i="9"/>
  <c r="A429" i="9"/>
  <c r="B430" i="9" l="1"/>
  <c r="A430" i="9"/>
  <c r="C430" i="9"/>
  <c r="C431" i="9" l="1"/>
  <c r="B431" i="9"/>
  <c r="A431" i="9"/>
  <c r="B432" i="9" l="1"/>
  <c r="C432" i="9"/>
  <c r="A432" i="9"/>
  <c r="B433" i="9" l="1"/>
  <c r="A433" i="9"/>
  <c r="C433" i="9"/>
  <c r="B435" i="9" l="1"/>
  <c r="C435" i="9"/>
  <c r="A435" i="9"/>
  <c r="C437" i="9" l="1"/>
  <c r="B437" i="9"/>
  <c r="A437" i="9"/>
  <c r="A438" i="9" l="1"/>
  <c r="C438" i="9"/>
  <c r="B438" i="9"/>
  <c r="A439" i="9" l="1"/>
  <c r="C439" i="9"/>
  <c r="B439" i="9"/>
  <c r="B441" i="9" l="1"/>
  <c r="A441" i="9"/>
  <c r="C441" i="9"/>
  <c r="B443" i="9" l="1"/>
  <c r="A443" i="9"/>
  <c r="C443" i="9"/>
  <c r="C445" i="9" l="1"/>
  <c r="B445" i="9"/>
  <c r="A445" i="9"/>
  <c r="A446" i="9" l="1"/>
  <c r="C446" i="9"/>
  <c r="B446" i="9"/>
  <c r="B449" i="9" l="1"/>
  <c r="C449" i="9"/>
  <c r="A449" i="9"/>
  <c r="C451" i="9" l="1"/>
  <c r="B451" i="9"/>
  <c r="A451" i="9"/>
  <c r="C452" i="9" l="1"/>
  <c r="B452" i="9"/>
  <c r="A452" i="9"/>
  <c r="B453" i="9" l="1"/>
  <c r="A453" i="9"/>
  <c r="C453" i="9"/>
  <c r="B456" i="9" l="1"/>
  <c r="C456" i="9"/>
  <c r="A456" i="9"/>
  <c r="B459" i="9" l="1"/>
  <c r="A459" i="9"/>
  <c r="C459" i="9"/>
  <c r="C465" i="9" l="1"/>
  <c r="A465" i="9"/>
  <c r="B465" i="9"/>
  <c r="A466" i="9" l="1"/>
  <c r="B466" i="9"/>
  <c r="C466" i="9"/>
  <c r="B467" i="9" l="1"/>
  <c r="C467" i="9"/>
  <c r="A467" i="9"/>
  <c r="C468" i="9" l="1"/>
  <c r="B468" i="9"/>
  <c r="A468" i="9"/>
  <c r="B469" i="9" l="1"/>
  <c r="C469" i="9"/>
  <c r="A469" i="9"/>
  <c r="C470" i="9" l="1"/>
  <c r="B470" i="9"/>
  <c r="A470" i="9"/>
  <c r="C471" i="9" l="1"/>
  <c r="A471" i="9"/>
  <c r="B47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tc={13882D98-58CA-4A9F-A9DB-56290FA7FA06}</author>
  </authors>
  <commentList>
    <comment ref="F419" authorId="0" shapeId="0" xr:uid="{13882D98-58CA-4A9F-A9DB-56290FA7FA0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@Seijen, L. van toegevoegd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0874B8-C40E-4693-A03F-A93102909727}" keepAlive="1" name="Query - zermelo-keuzepakketten-export (83)" description="Verbinding maken met de query zermelo-keuzepakketten-export (83) in de werkmap." type="5" refreshedVersion="6" background="1" saveData="1">
    <dbPr connection="Provider=Microsoft.Mashup.OleDb.1;Data Source=$Workbook$;Location=zermelo-keuzepakketten-export (83);Extended Properties=&quot;&quot;" command="SELECT * FROM [zermelo-keuzepakketten-export (83)]"/>
  </connection>
</connections>
</file>

<file path=xl/sharedStrings.xml><?xml version="1.0" encoding="utf-8"?>
<sst xmlns="http://schemas.openxmlformats.org/spreadsheetml/2006/main" count="2783" uniqueCount="953">
  <si>
    <t>Week
nummer</t>
  </si>
  <si>
    <t>Lesweek</t>
  </si>
  <si>
    <t>Dag</t>
  </si>
  <si>
    <t>Datum</t>
  </si>
  <si>
    <t>.</t>
  </si>
  <si>
    <t>Onderwerp</t>
  </si>
  <si>
    <t>Ouders
&amp;leerlingen</t>
  </si>
  <si>
    <t>OPMAAK OUDERS</t>
  </si>
  <si>
    <t xml:space="preserve">  Week 34</t>
  </si>
  <si>
    <t>Ja</t>
  </si>
  <si>
    <t># 0-week</t>
  </si>
  <si>
    <t>Publicatie rooster docenten 15.00 uur [ELM]</t>
  </si>
  <si>
    <t>Publicatie rooster leerlingen 9.00 uur [ELM]</t>
  </si>
  <si>
    <t>Introductie startende collega's vanaf 9.00 uur (VHL &amp; OWK)</t>
  </si>
  <si>
    <t>Bijeenkomst schoolleiding, coördinatoren &amp; decanen_ 10:00-12:30 uur</t>
  </si>
  <si>
    <t xml:space="preserve">  Week 35</t>
  </si>
  <si>
    <t># Start periode 1 t/m 24 oktober</t>
  </si>
  <si>
    <t>Startdag personeel vanaf 9.00 uur_vraag personeel lunch mee te nemen (gebaseerd op de vakantie)</t>
  </si>
  <si>
    <t>Ontvangst leerlingen zij-instromers_15.30 uur [ROO, NZT, HVN]</t>
  </si>
  <si>
    <t>Ontwikkeldag secties</t>
  </si>
  <si>
    <t>Startdag leerlingen_mentoractiviteit voor: lj 2 t/m 6 &amp; introductiedag voor: lj 1 [coördinatoren)</t>
  </si>
  <si>
    <t>ja</t>
  </si>
  <si>
    <t>Lessen volgens rooster voor: lj 2-6 &amp; introductiedag voor: lj 1 incl. dodgeball toernooi i.s.m.sectie LO</t>
  </si>
  <si>
    <t>Voorstelling CKV_H4 &amp; V4_9.00-15.00 uur_op school door externe [MRR, MRK, SER, WRS &amp; RYT]</t>
  </si>
  <si>
    <t>Lessen volgens rooster_alle klassen</t>
  </si>
  <si>
    <t xml:space="preserve">  Week 36</t>
  </si>
  <si>
    <t>Teambijeenkomst 14.45-16.45 uur</t>
  </si>
  <si>
    <t>Informatieavond ouders_M2, M3 &amp; M4 [LRS]</t>
  </si>
  <si>
    <t>Informatieavond ouders_lj1 [SRI &amp; LRS]</t>
  </si>
  <si>
    <t>Informatieavond ouders_V4, V5 &amp; H4 [JST]</t>
  </si>
  <si>
    <t>Server update: ophogen geheugen_gepland om 17.30 uur (uitval van +/- 10 minuten van de server)</t>
  </si>
  <si>
    <t xml:space="preserve">  Week 37</t>
  </si>
  <si>
    <t>Sectiewerktijd_14.45-16.45 uur</t>
  </si>
  <si>
    <t>Informatieavond ouders_H2,H3,V2 &amp; V3 [SRI]</t>
  </si>
  <si>
    <t>Immersion_lj 1 klassen: B1a, B1b &amp; B1e_10 t/m 12 september [SRI]</t>
  </si>
  <si>
    <t>Profielwerkstukmiddag_H5 &amp; V6_14.30-16.15 uur [PLK]</t>
  </si>
  <si>
    <t>Informatieavond ouders_V6 &amp; H5 [JST]</t>
  </si>
  <si>
    <t xml:space="preserve">  Week 38</t>
  </si>
  <si>
    <t>maandag</t>
  </si>
  <si>
    <t>15 september '25</t>
  </si>
  <si>
    <t>herkansingen SE TW 4 uit 2024-2025_ 4M,5H,6V vanaf 14.45 uur [HVN]</t>
  </si>
  <si>
    <t xml:space="preserve">* Studie-ochtend en personeelsmiddag_Leerlingen lesvrij van: 9:00-12:00 uur. In de ochtend herkansingen </t>
  </si>
  <si>
    <t>Inhalen herkansingen SE TW4 uit 2024-2025_4M, 5H &amp; 6V [HVN]</t>
  </si>
  <si>
    <t>Immersion_lj 1klassen: B1c, B1d, B1f &amp; B1g_17 t/m 19 september [SRI]</t>
  </si>
  <si>
    <t xml:space="preserve">  Week 39</t>
  </si>
  <si>
    <t>xxx</t>
  </si>
  <si>
    <t xml:space="preserve">MR-vergadering </t>
  </si>
  <si>
    <t>Vergadering ouderraad (OR) - introductiebijeenkomst voor nieuwe OR-leden (zonder aanwezigheid van de rectoren)</t>
  </si>
  <si>
    <t xml:space="preserve">Klassenbespreking_14.45 uur </t>
  </si>
  <si>
    <t xml:space="preserve">  Week 40: deze week uitdelen en instructie PTA</t>
  </si>
  <si>
    <t>Kastibaltoernooi_ lj 2_hele dag in shifts [LO]</t>
  </si>
  <si>
    <t>Overleg Schoolleiding en coördinatoren_14:45-16:30 uur</t>
  </si>
  <si>
    <t>Overleg NT2_Docententeam NT2 14:45-16:30u / Optie:  werktijd ontwikkelgroepen</t>
  </si>
  <si>
    <t xml:space="preserve"> 'Huisfotograaf' Marjolein maakt foto's in school en in de klas voor werving/pr [SRI &amp; SEN]</t>
  </si>
  <si>
    <t>PO: forensisch DNA onderzoek biologie_H5 biol_DNA labs (externe op school)_groep 1: 10.00-13.00 uur &amp; groep 2: 13.30-16.30 uur [GLR &amp; RDK]</t>
  </si>
  <si>
    <t>Musical Matilda_middag voor groep 8 &amp; avond voor ouders/leerlingen_15.00 uur voor groep 8 &amp; 19.30 uur voor ouders/leerlingen [TMN]</t>
  </si>
  <si>
    <t>Profielwerkstukmiddag _H5 &amp; V6_14:30-16:15 (PLK)</t>
  </si>
  <si>
    <t>Uitreiking IB &amp; TTO certificaten_ H5 &amp; V6 schooljaar 2024-2025_18:30u [RYL &amp; JST]</t>
  </si>
  <si>
    <t>vrijdag</t>
  </si>
  <si>
    <t>03 oktober '25</t>
  </si>
  <si>
    <t>Musical Matilda_middag voor avond voor ouders/leerlingen_19.30 uur [TMN]</t>
  </si>
  <si>
    <t xml:space="preserve">  Week 41</t>
  </si>
  <si>
    <t>Volgens indeling schoolfotograaf pasfoto's en klassenfoto's alle leerlingen en personeel_dag 1 [HVN]</t>
  </si>
  <si>
    <t>Volgens indeling schoolfotograaf pasfoto's en klassenfoto's alle leerlingen en personeel_dag 2 [HVN]</t>
  </si>
  <si>
    <t xml:space="preserve">Vergadering ouderraad (OR) </t>
  </si>
  <si>
    <t>Webinar: 'help mijn kind doet schoolexamen' 18.30-19.30 uur</t>
  </si>
  <si>
    <t xml:space="preserve">  Week 42- SE/toetsweek, lj 1 projectweek en toets Ne, En &amp; wi. Lj2 studiereis Normandië</t>
  </si>
  <si>
    <r>
      <rPr>
        <sz val="11"/>
        <color rgb="FF000000"/>
        <rFont val="Calibri"/>
        <family val="2"/>
      </rPr>
      <t xml:space="preserve">TW1 Toetsen &amp; SE's </t>
    </r>
    <r>
      <rPr>
        <i/>
        <sz val="11"/>
        <color rgb="FF000000"/>
        <rFont val="Calibri"/>
        <family val="2"/>
      </rPr>
      <t>(cijfers niet zichtbaar in magister voor leerlingen en ouders)</t>
    </r>
    <r>
      <rPr>
        <sz val="11"/>
        <color rgb="FF000000"/>
        <rFont val="Calibri"/>
        <family val="2"/>
      </rPr>
      <t xml:space="preserve"> - projectweek leerjaar 1 </t>
    </r>
  </si>
  <si>
    <r>
      <rPr>
        <sz val="11"/>
        <color rgb="FF000000"/>
        <rFont val="Calibri"/>
        <family val="2"/>
        <scheme val="minor"/>
      </rPr>
      <t xml:space="preserve">TW1 Toetsen &amp; SE's </t>
    </r>
    <r>
      <rPr>
        <i/>
        <sz val="11"/>
        <color rgb="FF000000"/>
        <rFont val="Calibri"/>
        <family val="2"/>
        <scheme val="minor"/>
      </rPr>
      <t>(cijfers niet zichtbaar in magister voor leerlingen en ouders)</t>
    </r>
    <r>
      <rPr>
        <sz val="11"/>
        <color rgb="FF000000"/>
        <rFont val="Calibri"/>
        <family val="2"/>
        <scheme val="minor"/>
      </rPr>
      <t xml:space="preserve"> - projectweek leerjaar 1 - Normandie leerjaar 2</t>
    </r>
  </si>
  <si>
    <t>Normandie vertrektdag _ lj 2_14 t/m 17 oktober [WLV]</t>
  </si>
  <si>
    <t>dinsdag</t>
  </si>
  <si>
    <t>14 oktober '25</t>
  </si>
  <si>
    <t>Bijeenkomst explorerteam IGVO (hele dag)</t>
  </si>
  <si>
    <t xml:space="preserve">Overleg Schoolleiding en coördinatoren </t>
  </si>
  <si>
    <t>BHV-herhalingscursus_halve dag per sessie: groep 1: 8.30-12.00 uur  &amp; groep 2: 13.00-16.30 uur (max 10 pers. per groep) [MEI]</t>
  </si>
  <si>
    <t>LOB activiteit: MBO markt_M3_einde middag/begin avond op Nova College Hoofddorp [BAK]</t>
  </si>
  <si>
    <t>Normandie terugkomdag_lj2_14 t/m 17 oktober [WLV]</t>
  </si>
  <si>
    <t xml:space="preserve">  Week 43</t>
  </si>
  <si>
    <t>. Herfstvakantie (Regio Noord)</t>
  </si>
  <si>
    <t xml:space="preserve">  Week 44</t>
  </si>
  <si>
    <t xml:space="preserve"># Start periode 2 t/m 16 januari </t>
  </si>
  <si>
    <t># In de periode van: 27 oktober en 14 november Stage_H3 &amp; V3_max. 1 dag [TRP &amp; WGM]</t>
  </si>
  <si>
    <t xml:space="preserve"># In de periode van: 27 oktober en 14 november: pilot Breed leerlingbeeld Sociaal-emotioneel functioneren en leer-werkhouding_MHV bovenbouw (BTL) </t>
  </si>
  <si>
    <t>Terugkomdag schoolfotograaf voor afwezigen leerlingen en personeel_10.00-12.00 uur [HVN]</t>
  </si>
  <si>
    <t xml:space="preserve">Sectiewerktijd_14.45-16.45 uur </t>
  </si>
  <si>
    <t xml:space="preserve">Verkiezing voor leerlingen i.v.m. verkiezingen op 28 oktober </t>
  </si>
  <si>
    <t>MR-vergadering 2</t>
  </si>
  <si>
    <t>* Studiemiddag personeel_verkort lesrooster tot 12.30 uur</t>
  </si>
  <si>
    <t>Inhalen SE's_vanaf 13.00 uur [HVN]</t>
  </si>
  <si>
    <t xml:space="preserve">* Ontwikkelmiddag sectie_Leerlingen lesvrij na 12:30 uur </t>
  </si>
  <si>
    <t>LOB activiteit: Tech Island (STO)_M2_ 9.00-11.30 uur - daarna weer op school [BAK]</t>
  </si>
  <si>
    <t xml:space="preserve">ja </t>
  </si>
  <si>
    <t>Deadline aanvragen stage_H3 &amp; V3 [TRP &amp; WGM]</t>
  </si>
  <si>
    <t>Dagexcursie: PO gedragsonderzoek biologie_H4 biol_9.00-16.00 uur [GLR &amp; RDK]</t>
  </si>
  <si>
    <t xml:space="preserve">  Week 45</t>
  </si>
  <si>
    <t># Week 45: gastspreker ex-gedetineerde_M4, H5 &amp; V6_hele week tijdens lessen maatschappijleer [PLK]</t>
  </si>
  <si>
    <t>Voetbaltoernooi_lj4 en hoger ronde 1_14.45 uur [LO]</t>
  </si>
  <si>
    <t>overleg secievoorzitters-schoolleiding_14.45 uur</t>
  </si>
  <si>
    <t>Overleg NT2_Docententeam NT2 14:45-16:30 uur</t>
  </si>
  <si>
    <t>Sneak preview: lesjesmiddag leerlingen groep 8 &amp; ouders_vanaf 15.00-17.00 uur</t>
  </si>
  <si>
    <t>Visitatie Dunamare (leskwaliteit)</t>
  </si>
  <si>
    <t>Schrijversbezoek van Anna Wolt_H1 &amp; V1 (zonder NT2)_ 10.30-13.45 uur [GLS]</t>
  </si>
  <si>
    <t>LOB activiteit: proefstuderen_M4 [BAK]</t>
  </si>
  <si>
    <t>LOB activiteit: speeddate avond_H5 &amp; V6_in de avond in de aula [TRP &amp; WGM]</t>
  </si>
  <si>
    <t xml:space="preserve">Deadline invoeren cijfer TW1 </t>
  </si>
  <si>
    <t>Schrijversbezoek van Cis Meijer_BM3b: 13.00-13.45/BM3a: 13.45-14.30/BM3c: 14.30-15.15 uur [GLS/OVB]</t>
  </si>
  <si>
    <t>Vowibo toernooi_lj2_hele dag in shifts [LO]</t>
  </si>
  <si>
    <t xml:space="preserve">Halloweenfeest_lj1 </t>
  </si>
  <si>
    <t xml:space="preserve">  Week 46: ma-di-wo verkort lesrooster tot 12.45 uur</t>
  </si>
  <si>
    <t>Inschrijven voor herkansingen_10 t/m 12 november [HVN]</t>
  </si>
  <si>
    <t>* lln besprekingen vanaf 13.00 uur_verkort lesrooster tot 12.45 uur</t>
  </si>
  <si>
    <t>LOB activiteit: Mediafestival (STO)_M1_9.00-13.00 uur [BAK]</t>
  </si>
  <si>
    <t>Ouderavond Kikid: mentaal welzijn_ouders van alle leerjaren_19.00 uur [JST]</t>
  </si>
  <si>
    <t>PO: vouwtje verkeerd biologie_V6 biol_groep 1: 10.00-12.00 uur &amp; groep 2: 12.45-14.45 uur_DNA lab (externe op school) [GLR &amp; RDK]</t>
  </si>
  <si>
    <t xml:space="preserve">  Week 47: deze  week voorbereiden ILP-gesprekken</t>
  </si>
  <si>
    <t>Herkansingen SE's van TW1_vanaf 14.30 uur [HVN]</t>
  </si>
  <si>
    <t>Teambijeenkomst_14.45-16.45 uur</t>
  </si>
  <si>
    <r>
      <rPr>
        <sz val="11"/>
        <color theme="1"/>
        <rFont val="Calibri"/>
        <family val="2"/>
      </rPr>
      <t>LOB activiteit: SKIA_H4 &amp; V5_18.30-22.00 uur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[TRP &amp; WGM]</t>
    </r>
  </si>
  <si>
    <t>LOB activiteit: SKIA_H4 &amp; V5_18.30-22.00 uur[TRP &amp; WGM]</t>
  </si>
  <si>
    <t>Streettalk voor leerlingen_ 10.15-14.15 uur in de aula [LRS]</t>
  </si>
  <si>
    <t>Sint viering op school voor kinderen van personeel Tweetalig &amp; Dalton_locatie Tweetalig [DME &amp; BLD]</t>
  </si>
  <si>
    <t xml:space="preserve">  Week 48- ILP week</t>
  </si>
  <si>
    <t>Alle toetsen uit periode 1 moeten zijn ingehaald</t>
  </si>
  <si>
    <t xml:space="preserve"> ILP-gesprekken_alle klassen_ na de lessen_op school</t>
  </si>
  <si>
    <t>LOB activiteit: Nova College open dag MBO_vanaf 18.00 uur op het Nova College Hoofddorp [BAK]</t>
  </si>
  <si>
    <t>24 november '25</t>
  </si>
  <si>
    <t>Lab spectrofotometrie (chemisch onderzoek)_V6. Groep 1: 11.00-13.00_Groep 2: 13.30-15.30 [KDW&amp;RMN]</t>
  </si>
  <si>
    <t>Dodgeball toernooi_lj4 en hoger_13.00 uur [LO]</t>
  </si>
  <si>
    <t>* Ontwikkelmiddag personeel individueel_lessen vervallen na 12.30 uur</t>
  </si>
  <si>
    <t xml:space="preserve">  Week 49</t>
  </si>
  <si>
    <t># Week 49 &amp; 50: afname NT2 toets: CEFR lezen, luisteren en schrijven_NT2 leerlingen [BUS]</t>
  </si>
  <si>
    <t>Profielwerkstukmiddag_H5 &amp; V6_15:15-16.45 uur [PLK]</t>
  </si>
  <si>
    <t>MR-vergadering 3</t>
  </si>
  <si>
    <t>Dagexcursie: Nemo (STO)_ M2_hele dag [BAK]</t>
  </si>
  <si>
    <t xml:space="preserve">  Week 50</t>
  </si>
  <si>
    <t>09 december '25</t>
  </si>
  <si>
    <t>Optie: werktijd ontwikkelgroep 2 14.45-16.45 uur</t>
  </si>
  <si>
    <t>Schoolexamentrainingen door docenten_M4, H5 &amp; V6_inschrijven via Magister door lln [HVN &amp; LRS]</t>
  </si>
  <si>
    <t>Vergadering ouderraad (OR)</t>
  </si>
  <si>
    <t>Wally Bally toernooi_lj1_na de toetsen [LO]</t>
  </si>
  <si>
    <t>TW2 Toetsen &amp; SE's (cijfers niet zichtbaar in magister voor leerlingen en ouders)</t>
  </si>
  <si>
    <t xml:space="preserve">In the spotlight: Paarse vrijdag </t>
  </si>
  <si>
    <t>TOA ontwikkelteam vanuit het hele land hier op school_12 mensen_lokaal 109 [HAL]</t>
  </si>
  <si>
    <t>Wally Bally toernooi_lj2_na de toetsen [LO]</t>
  </si>
  <si>
    <t>In the spotlight: Hanuka (start op 14 december en eindigt op 22 december)</t>
  </si>
  <si>
    <t xml:space="preserve">  Week 51</t>
  </si>
  <si>
    <t># Week 51: afname NT2 toets: CEFR spreken_NT2 leerlingen [BUS]</t>
  </si>
  <si>
    <t>Overleg schoolleiding en coördinatoren</t>
  </si>
  <si>
    <t>kerstactiviteiten- kerstvolleybaltoernooi bovenbouw en docenten tot 13.00 uur- personeelsactiviteit vanaf 13.00 uur</t>
  </si>
  <si>
    <t xml:space="preserve">  Week 52</t>
  </si>
  <si>
    <t>. Kerstvakantie (Landelijk)</t>
  </si>
  <si>
    <t xml:space="preserve">  Week 53</t>
  </si>
  <si>
    <t xml:space="preserve">  Week 2</t>
  </si>
  <si>
    <t># Optie maand januari: LOB activiteit: NEMO Amsterdam_M2_hele dag [BAK]</t>
  </si>
  <si>
    <t>Voetbal toernooi_lj 4 en hoger ronde 2_14.45 uur [LO]</t>
  </si>
  <si>
    <t>Optie: werktijd ontwikkelgroepen 3 14.45-16.45</t>
  </si>
  <si>
    <t xml:space="preserve">Studiedag &amp; nieuwjaarsborrel </t>
  </si>
  <si>
    <t xml:space="preserve">* Studiedag personeel_leerlingen lesvrij </t>
  </si>
  <si>
    <t>PO dag beco_H5 &amp;V6- hele dag (STA &amp; KMR)</t>
  </si>
  <si>
    <t xml:space="preserve">  Week 3</t>
  </si>
  <si>
    <t>Voorstelling: De klucht van de Molenaar_V5_19.00-20.00 uur Theatergroep De Kale in De Meerse (kleine zaal) [ROS]</t>
  </si>
  <si>
    <t>Bijeenkomst  Aziëreis leerlingen_deelnemers uit V5_14.30-16.00 uur [OWK &amp; DCR]</t>
  </si>
  <si>
    <t xml:space="preserve">Informatie-avond International Students_groep 7 &amp; 8 leerlingen of uit buitenland met ouders_19.00 uur_in de aula </t>
  </si>
  <si>
    <t>Deadline numerus fixus [TRP]</t>
  </si>
  <si>
    <t>Deadline invoeren cijfers TW2</t>
  </si>
  <si>
    <t>Excursie: Prodemos_BM4b &amp; BM4d_hele dag [BAK]</t>
  </si>
  <si>
    <t xml:space="preserve">  Week 4. Deze week: KLT / PWS / Profielkeuzeweek/PO's</t>
  </si>
  <si>
    <t># Start periode 3 t/m 27 maart</t>
  </si>
  <si>
    <t>Inschrijven herkansing SE TW2 van maandag 19 januari t/m woensdag 21 januari 2026 [HVN]</t>
  </si>
  <si>
    <t>Deze week: theaterweek CKV_M3, H4 &amp; V4_19 t/m 23 januari_15.00-17.00 uur [SER]</t>
  </si>
  <si>
    <t>Profielkeuzeweek_H3 &amp; V3_19 t/m 21 januari [TRP]</t>
  </si>
  <si>
    <t>Webinar profielkeuze_H3 &amp; V3_V3: 19.00 uur &amp; H3: 20.00 uur [TRP]</t>
  </si>
  <si>
    <t>Profielwerkstukmoment_H5 &amp; V6_13.00-17.00 uur [PLK]</t>
  </si>
  <si>
    <t>KLT Nederlands M4 &amp; Engels V5_volgens rooster [HVN]</t>
  </si>
  <si>
    <r>
      <rPr>
        <sz val="11"/>
        <color rgb="FF000000"/>
        <rFont val="Calibri"/>
        <scheme val="minor"/>
      </rPr>
      <t>KLT Engels H5 (</t>
    </r>
    <r>
      <rPr>
        <b/>
        <sz val="11"/>
        <color rgb="FF000000"/>
        <rFont val="Calibri"/>
        <scheme val="minor"/>
      </rPr>
      <t>ook voor M4 lln die Engels op havo-niveau doen</t>
    </r>
    <r>
      <rPr>
        <sz val="11"/>
        <color rgb="FF000000"/>
        <rFont val="Calibri"/>
        <scheme val="minor"/>
      </rPr>
      <t>)_volgens rooster [HVN]</t>
    </r>
  </si>
  <si>
    <t>Overleg sectievoorzitters met schoolleiding_ 14.45 uur</t>
  </si>
  <si>
    <t>Overleg NT2_Docententeam NT2 14:45-16:30u</t>
  </si>
  <si>
    <t>Voorlichting ouders &amp; leerlingen online: M4 naar MBO of havo_M4_18.00 uur [BAK]</t>
  </si>
  <si>
    <t>PO/SE5: scheikunde_V6schk_9.00-12.00 uur &amp; 12.00-15.00 uur [RMN]</t>
  </si>
  <si>
    <t>MR-vergadering 4</t>
  </si>
  <si>
    <t>Inspectiebezoek_hele dag [STB]</t>
  </si>
  <si>
    <t>KLT Engels V6_volgens rooster [HVN]</t>
  </si>
  <si>
    <t>Sollicitatietraining_M3_9.00-12.15 uur in lokalen: 104 t/m 107 [ROO]</t>
  </si>
  <si>
    <t>Deadline inleveren eerste opzet PWS_H5 &amp; V6_uiterlijk 24.00 uur [PLK]</t>
  </si>
  <si>
    <t>KLT Frans M4, Frans H4 &amp; Frans V6_volgens rooster [HVN]</t>
  </si>
  <si>
    <t>Wiskunde Olympiade_lj 3 t/m 5 [BKH]</t>
  </si>
  <si>
    <t>Excursie: Prodemos_BM4a &amp; BM4c_hele dag [BAK]</t>
  </si>
  <si>
    <t>Invoeren voorlopige profielkeuze door leerlingen/ouders_H3 &amp; V3_info volgt via mentor [TRP]</t>
  </si>
  <si>
    <t xml:space="preserve">  Week 5 - per 26 januari 2026 is de halfjaarwisseling voor het rooster [ELM]</t>
  </si>
  <si>
    <t>Informatie-avond Tweetalig Onderwijs_leerlingen &amp; ouders groep 8_19.00 uur</t>
  </si>
  <si>
    <t>KLT Duits M4, Duits H5 &amp; Duits V6_volgens rooster [HVN]</t>
  </si>
  <si>
    <t>KLT Engels mavo_voor lln uit M3 en M4 met Engels op mavo-niveau_volgens rooster [HVN]</t>
  </si>
  <si>
    <t>IB gegevens invoeren/uploaden docenten IB H5 &amp; V6_voor H5 en V6 IB_vanaf 13.45 uur [RYL, MLS, SDR &amp; BTL]</t>
  </si>
  <si>
    <t>Voorlichting ouders &amp; leerlingen online: profielkeuze _M2 naar M3 18:00 uur [BAK]</t>
  </si>
  <si>
    <t>Voorlichting ouders &amp; leerlingen online: profielkeuze_M3 naar M4 19:00 uur[BAK]</t>
  </si>
  <si>
    <t>Voetbal toernooi_lj 4 en hoger ronde 3_14.45 uur [LO]</t>
  </si>
  <si>
    <t>Herkansingen SE TW2_M4, H4, H5, V5 &amp; V6_vanaf 13.00 uur [HVN]</t>
  </si>
  <si>
    <t>Herkansingen SE of PW uit TW1 of TW2_M3_vanaf 13.00 uur [HVN]</t>
  </si>
  <si>
    <t>Herkansingen PW uit TW1 of TW2_lj 1 t/m 3 H/V_vanaf 13.00 uur [HVN]</t>
  </si>
  <si>
    <t>weekendexcursie Parijs/Versailles kunst_H5 &amp; V6 deelnemers_31 januari &amp; 1 februari 2026 [MRR, RYT &amp; WRS]</t>
  </si>
  <si>
    <t xml:space="preserve">  Week 6. </t>
  </si>
  <si>
    <t># Week 6: reisweek_H4 &amp; V4 op inschrijving_2 t/m 6 februari</t>
  </si>
  <si>
    <t># Week 6: uitwisseling BH3b (deelnemers)_naar Ranum [BTR]</t>
  </si>
  <si>
    <t># Week 6: uitwisseling BHN3a (deelnemers)_naar Girona [SCR]</t>
  </si>
  <si>
    <t># Week 6: uitwisseling BVN3a (deelnemers)_naar Nantes [NZT]</t>
  </si>
  <si>
    <t># Week 6: uitwisseling BV3b (deelnemers)_naar Reus [PTT]</t>
  </si>
  <si>
    <t>Profielwerkstukmarkt_H5 &amp; V6 en hun ouders_in lokalen_18.00-20.00 uur [PLK]</t>
  </si>
  <si>
    <t>LOB activiteit: Nova College open dag MBO + VAVO_vanaf 18.00 uur op het Nova College Hoofddorp [BAK]</t>
  </si>
  <si>
    <t>LOB activiteit: Choice op Campus_M2_vanaf 15.00 uur [BAK]</t>
  </si>
  <si>
    <t>Dagexcursie: Den Haag voorbereiding CSE M4 &amp; SE Modernisem M4 kunst_9.00-15.00 uur [MRK]</t>
  </si>
  <si>
    <t>Deadline inleveren PWS_H5 &amp; V6 [PLK]</t>
  </si>
  <si>
    <t>COMUN in Gouda_6 t/m 8 februari 2026_alle MUN-leerlingen [MER]</t>
  </si>
  <si>
    <t xml:space="preserve">  Week 7: deze week: lln besprekingen. verkort lesrooster tot 12.45 uur wo-do-vr</t>
  </si>
  <si>
    <t>Dagexcursie: Prodemos Den Haag_H5 &amp; V6_8.00-17.00 uur [PLK]</t>
  </si>
  <si>
    <t>Finale voorleeswedstrijd_lj1_19.00-20.00 uur in het theaterlokaal [BUR]</t>
  </si>
  <si>
    <t>Dagexcursie uitvoeren experiment "lab met een luchtje" op het lab van de UvA _V4 schk_hele dag [RMN &amp; KDW]</t>
  </si>
  <si>
    <t>LOB activiteit: MGE dag 1 meeloopdag (STO)_hele dag [BAK]</t>
  </si>
  <si>
    <t>lln besprekingen vanaf 13.00 uur_verkort lesrooster tot 12.45 uur</t>
  </si>
  <si>
    <t>voetbaltoernooi Dames leerjaar 4 en hoger vanaf 13.00 uur</t>
  </si>
  <si>
    <t xml:space="preserve">  Week 8: Deze week (evt) voorbereiden ILP</t>
  </si>
  <si>
    <t># Week 8: afname NT2 toets: CEFR lezen, luisteren en schrijven_NT2 leerlingen [BUS]</t>
  </si>
  <si>
    <t>Alle toetsen uit periode 2 moeten zijn ingehaald</t>
  </si>
  <si>
    <t>CAE training Reading and use of English part_H5, V5 &amp; V6 (deelnemers)_H5: 16.15-17.15 uur &amp; V5, V6: 17.15-18.15 uur [RYL]</t>
  </si>
  <si>
    <t>Klaarzetten Open Huis vanaf 14.30 uur_alle medewerkers</t>
  </si>
  <si>
    <t>In the spotlight: start Ramadan/Iftar (start op dinsdagavond 17 februari en eindigt op donderdagavond 19 maart)</t>
  </si>
  <si>
    <t>Voetbal toernooi_lj 4 en hoger finale_14.45 uur [LO]</t>
  </si>
  <si>
    <r>
      <t>* Ontwikkelochtend individueel &amp; Open Huis 15.00-17.00 &amp; 18.30-20.30 uur_</t>
    </r>
    <r>
      <rPr>
        <b/>
        <sz val="11"/>
        <color theme="1"/>
        <rFont val="Calibri"/>
        <family val="2"/>
        <scheme val="minor"/>
      </rPr>
      <t>leerlingen lesvrij</t>
    </r>
  </si>
  <si>
    <t>1e uur vrij_alle leerlingen en medewerkres</t>
  </si>
  <si>
    <t>Badminton toernooi_lj4 en hoger_13.00 uur [LO]</t>
  </si>
  <si>
    <t>Mavo 4 informatica naar Nova-college</t>
  </si>
  <si>
    <t xml:space="preserve">  Week 9</t>
  </si>
  <si>
    <t>Voorjaarsvakantie (Regio Noord)</t>
  </si>
  <si>
    <t>Deadline inschrijven op het MBO [TRP &amp; BAK]</t>
  </si>
  <si>
    <t xml:space="preserve">  Week 10- hele week ILP-gesprekken online of op school naar keuze</t>
  </si>
  <si>
    <t># Maand maart/april optie: Dagexcursie: Chinadag Amsterdam_V5 &amp; V6 (eventueel V4) Chinees_op een di of do_hele dag [DCR]</t>
  </si>
  <si>
    <t># Week 10: uitwisseling BH3a (deelnemers)_naar Madrid [BSA]</t>
  </si>
  <si>
    <t># Week 10: uitwisseling BV3a (deelnemers)_naar Brescia [RDC]</t>
  </si>
  <si>
    <t xml:space="preserve"> ILP-gesprekken_alle klassen_ na de lessen_online</t>
  </si>
  <si>
    <t>Deadline invoeren cijfers PWS en aanleveren PWS voor PWS-prijs_H5 &amp; V6 [PLK]</t>
  </si>
  <si>
    <t xml:space="preserve">In the spotlight: Holi Phagwa </t>
  </si>
  <si>
    <t>Openen CPE KUBV_M4 KUBV_ einde schooljdag [SER &amp; MRK] 15 minuten</t>
  </si>
  <si>
    <t>ALMUN in Almere_6 t/m 7 maart 2026_alle MUN-leerlingen [MER]</t>
  </si>
  <si>
    <t xml:space="preserve">  Week 11</t>
  </si>
  <si>
    <t>CPE KUBV_M4 KUBV_8:30-12:30u [SER &amp; MRK]</t>
  </si>
  <si>
    <t>Sectiewerktijd 14.45-16.45 uur</t>
  </si>
  <si>
    <t>PO/SE5: scheikunde_H5 schk_9.00-12.00 uur &amp; 12.00-15.00 uur [RMN]</t>
  </si>
  <si>
    <t>MR-vergadering 5</t>
  </si>
  <si>
    <t>DELF written_A2 voor H4 Frans &amp; B1 voor V5 Frans_info volgt via brief en docent [NZT]</t>
  </si>
  <si>
    <t>Open Dag Optimist International Academy 16-18 uur</t>
  </si>
  <si>
    <t>CPE KUBV_M4 KUBV_9:000-15:00u [SER &amp; MRK], aansluitend expositie 17:00-18:00uur</t>
  </si>
  <si>
    <t>DELF orals_A2 voor H4 Frans &amp; B1 voor V5 Frans_info volgt via brief en docent [NZT]</t>
  </si>
  <si>
    <t xml:space="preserve">  Week 12</t>
  </si>
  <si>
    <t>CAE training Writing part_H5, V5 &amp; V6 (deelnemers)_H5: 16.15-17.15 uur &amp; V5, V6: 17.15-18.15 uur [RYL]</t>
  </si>
  <si>
    <t>17 maart '26</t>
  </si>
  <si>
    <t>Basketbal toernooi_lj4 en hoger_14.45 uur [LO]</t>
  </si>
  <si>
    <t>19 maart '26</t>
  </si>
  <si>
    <t>In the spotlight: Suikerfeest (einde Ramadan)</t>
  </si>
  <si>
    <t>Voetvolley toernooi_lj3 en hoger_12.45 uur [LO]</t>
  </si>
  <si>
    <t>* Studiemiddag personeel_vanaf 12.30 uur</t>
  </si>
  <si>
    <t xml:space="preserve">  Week 13</t>
  </si>
  <si>
    <t>TW3 Toetsen en SE's (cijfers niet zichtbaar in magister voor leerlingen en ouders)</t>
  </si>
  <si>
    <t>Catch en scratch toernooi_lj1_na de toetsen [LO]</t>
  </si>
  <si>
    <t>Vloeiend van vmbo naar Nova Collega_M3 INFT [BAK &amp; KRD]</t>
  </si>
  <si>
    <t>Catch en scratch toernooi_lj2_na de toetsen [LO]</t>
  </si>
  <si>
    <t># Centrale aanmeldweek nieuwe brugklasleerlingen 25 t/m 31 maart 2026_via De Overstap [SRI]</t>
  </si>
  <si>
    <t>Open Dag Optimist International Academy 14-16 uur</t>
  </si>
  <si>
    <t xml:space="preserve">  Week 14</t>
  </si>
  <si>
    <t xml:space="preserve"># Start periode 4 t/m 3 juli </t>
  </si>
  <si>
    <t># Week 14: uitwisseling M3 (aantal lln uit M3)_ naar Montpellier [BLC]</t>
  </si>
  <si>
    <t>30 maart '26</t>
  </si>
  <si>
    <t>LOB activiteit: Nova College open dag MBO + VAVO_vanaf 16.00 uur op het Nova College Hoofddorp [BAK]</t>
  </si>
  <si>
    <t>CAE training Listening part_H5, V5 &amp; V6 (deelnemers)_H5: 16.15-17.15 uur &amp; V5, V6: 17.15-18.15 uur [RYL]</t>
  </si>
  <si>
    <t>Sectiewerkmiddag_14.45-16.45 uur</t>
  </si>
  <si>
    <t>Atelierdag + eind expositie kunst_V5 &amp; H5 kunst_9.00-19.00 uur lokaal 0.08/0.09 en aula [MRK, MRR, WRS &amp; RYT]</t>
  </si>
  <si>
    <t>LOB activiteit: MGE dag 2 de Experience dag (STO)_M2_hele dag [BAK]</t>
  </si>
  <si>
    <t>Inhalen meerloop_M4, H5, V6_15.00 uur [LO]</t>
  </si>
  <si>
    <t>Aanvang procedure (eventuele) loting nieuwe brugklasleerlingen [SRI]</t>
  </si>
  <si>
    <t>Definitieve profielkeuze_H3 &amp; V3_info volgt via de mentor [TRP]</t>
  </si>
  <si>
    <t>PO: dagexcursie waterleidingduinen Vogelenzang_M4 aardrijkskunde_hele dag [OWK]</t>
  </si>
  <si>
    <t>PO wiskunde statistiek_H4 en V5 wiskunde A_9.00-17.00 uur [BKH]</t>
  </si>
  <si>
    <t>Deadline inleveren aanvraag opstromen_H5 naar V5 [TRP]</t>
  </si>
  <si>
    <t>Examenfoto maken door schoolfotograaf_M4, H5 &amp; V6_10.30-12.00 uur [HVN]</t>
  </si>
  <si>
    <t>LOB activiteit: Teylers museum (STO)_M1_9.00-13.00 uur [BAK]</t>
  </si>
  <si>
    <t xml:space="preserve">Goede vrijdag_gewone lesdag! </t>
  </si>
  <si>
    <t>Inhalen SE's _vanaf 13.00 uur [HVN]</t>
  </si>
  <si>
    <t xml:space="preserve">1e Paasdag </t>
  </si>
  <si>
    <t xml:space="preserve">  Week 15</t>
  </si>
  <si>
    <t xml:space="preserve">2e Paasdag_vrije dag </t>
  </si>
  <si>
    <t>Overleg NT2_Docententeam NT2_14:45-16:30 uur / Optie: werktijd ontwikkelgroepen 14.45-16.45</t>
  </si>
  <si>
    <t>Flootball toernooi_lj3 en hoger_14.45 uur [LO]</t>
  </si>
  <si>
    <t>MR-vergadering 7</t>
  </si>
  <si>
    <t>voorlichting zij-instromers mavo vanuit de Zuidrand</t>
  </si>
  <si>
    <t>Communicatie n.a.v. uitkomst eventuele loting_leerlingen groep 8 [SRI]</t>
  </si>
  <si>
    <t>Informatiebijeenkomst ouders Aziëreis_van deelnemende leerlingen V5_16.00-17.00 uur [OWK &amp; DCR]</t>
  </si>
  <si>
    <t>Deadline invoeren cijfers TW3 &amp; inschrijven herkansingen [HVN]</t>
  </si>
  <si>
    <t xml:space="preserve">Broodjesdag voor alle leerlingen_verzorgd door de ouderraad </t>
  </si>
  <si>
    <t>Deadline inschrijven voor herkansing TW3 behalve voorexamenklassen [HVN]</t>
  </si>
  <si>
    <t xml:space="preserve">  Week 16. Deze week van af woensdag: stage 3M, Examentraining/ projectweek klas 1, 2, 3 </t>
  </si>
  <si>
    <t># Deze week: inschrijfdagen op VO-school nieuwe brugklasleerlingen_ouder(s) &amp; leerling groep 8 [SRI]</t>
  </si>
  <si>
    <t xml:space="preserve"># Week 16: optie 3 reizen/uitwisselingen_lj3 </t>
  </si>
  <si>
    <t># Week 16: thuisprogramma M3 (aantal lln uit M3)_lln uit Montpellier hier [BLC]</t>
  </si>
  <si>
    <t># Week 16: thuisprogramma BH3a (deelnemers)_lln uit Madrid hier [BSA]</t>
  </si>
  <si>
    <t># Week 16: thuisprogramma BH3b (deelnemers)_lln uit Ranum hier [BTR]</t>
  </si>
  <si>
    <t># Week 16: thuisprogramma BHN3a (deelnemers)_lln uit Girona hier [SCR]</t>
  </si>
  <si>
    <t># Week 16: thuisprogramma BVN3a (deelnemers)_lln uit Nantes hier [NZT]</t>
  </si>
  <si>
    <t># Week: 16: thuisprogramma BV3a (deelnemers)_lln uit Brescia hier [RDC]</t>
  </si>
  <si>
    <t># Week 16: thuisprogramma BV3b (deelnemers)_lln uit Reus hier [PTT]</t>
  </si>
  <si>
    <t>Herkansing TW3 examenkandidaten en leerlingen onderbouw en 4V_vanaf 14:30 uur [HVN]</t>
  </si>
  <si>
    <t>CAE training Speaking part_H5, V5 &amp; V6 (deelnemers)_H5: 16.15-17.15 uur &amp; V5, V6: 17.15-18.15 uur [RYL]</t>
  </si>
  <si>
    <t>13 april '26</t>
  </si>
  <si>
    <t>Gebedshuizentour_M3_hele dag [BAK]</t>
  </si>
  <si>
    <t>* Ontwikkeldag individueel_ personeel  (geen lessen. wel herkansingen en CAE training)</t>
  </si>
  <si>
    <t>Overleg sectievoorzitters-schoolleiding_14.45 uur</t>
  </si>
  <si>
    <t>Laatste lesdag examenkandidaten</t>
  </si>
  <si>
    <t>PWS mavo: stage_M3_14 t/m 16 april_hele dag [mentoren M3]</t>
  </si>
  <si>
    <t>LOB activiteit: GirlsDay (STO)_M2 alleen de meisjes_hele dag [BAK]</t>
  </si>
  <si>
    <t>PO: wateronderzoek biologie_V4 biol_ocht of  mid met twee groepen [GLR &amp; RDK]</t>
  </si>
  <si>
    <t>inschrijfdagen groep 8</t>
  </si>
  <si>
    <t>Projectweek &amp; VAS-toetsen_lj 1 &amp; lj 2_15 t/m 21 april [SRI]</t>
  </si>
  <si>
    <t>Examentraining_examenleerlingen [JST]</t>
  </si>
  <si>
    <t xml:space="preserve">Deadline invoeren cijfers herkansing TW3 16.00 uur </t>
  </si>
  <si>
    <t>Vastoets Nederlands_M3_11.00-12.30 uur in lokalen 0.24 t/m 0.26 [vascoördinator]</t>
  </si>
  <si>
    <t>Badminton toernooi_lj1, lj2 &amp; lj3_13.00 uur [LO]</t>
  </si>
  <si>
    <t>Voorlichting eindexamenleerlingen &amp; ouders_tekenen cijferlijsten 17.00 uur [HVN &amp; JST]</t>
  </si>
  <si>
    <t>CAE examen Amsterdam_ op inschrijving: H5, V5 &amp; V6 [RYL]</t>
  </si>
  <si>
    <t>FCE examen Amsterdam_op inschrijving: M4 [BTL]</t>
  </si>
  <si>
    <t xml:space="preserve">  Week 17</t>
  </si>
  <si>
    <t>Walibi 4M, 5H, V6</t>
  </si>
  <si>
    <t>PWS mavo: deadline inleveren pws voor 14.30 uur_M3 [ROO]</t>
  </si>
  <si>
    <t>Vastoets Engels_M3_11.00-12.30 uur in lokalen 0.24 t/m 0.26 [vascoordinator]</t>
  </si>
  <si>
    <t>Cijfers van de examenleerlingen naar DUO</t>
  </si>
  <si>
    <t>Vastoets wiskunde_M3_08.15-10.30 uur in lokalen 0.24 t/m 0.26 [vascoordinator]</t>
  </si>
  <si>
    <t>Dystopian Escape Room (English)_V4_middag [MLS]</t>
  </si>
  <si>
    <t xml:space="preserve">Examengala_M4, H5 &amp; V6 </t>
  </si>
  <si>
    <t>herkansing TW 3 voor heel klas 3</t>
  </si>
  <si>
    <t>Voorlichting ouders &amp; leerlingen online: overstappers H2 naar M3_afstromers H2 Tweetalig &amp; Dalton_tijd volgt [BAK]</t>
  </si>
  <si>
    <t>Voorlichting ouders &amp; leerlingen online: overstappers H3 naar M4_afstromers H3 Tweetalig &amp; Dalton_tijd voglt [BAK]</t>
  </si>
  <si>
    <t xml:space="preserve">. Meivakantie </t>
  </si>
  <si>
    <t xml:space="preserve">  Week 18</t>
  </si>
  <si>
    <t>. Deadline inschrijven HBO &amp; WO_H5 &amp; V6 [TRP]</t>
  </si>
  <si>
    <t xml:space="preserve">. In the spotlight: Wesak </t>
  </si>
  <si>
    <t xml:space="preserve">  Week 19</t>
  </si>
  <si>
    <t>. Vertrekdag Aziëreis_V5 op inschrijving_ 4 t/m 11 mei [DCR]</t>
  </si>
  <si>
    <t>Alle toetsen uit periode 3 moeten zijn ingehaald</t>
  </si>
  <si>
    <t>IB examen_H5 &amp; V6 IB_hele dag [RYL]</t>
  </si>
  <si>
    <t>woensdag</t>
  </si>
  <si>
    <t>IB examen_H5 &amp; V6 IB_12.00-16.00 [RYL]</t>
  </si>
  <si>
    <t xml:space="preserve">plenair: instructie voor alle examendocenten_15.30 uur_in de aula </t>
  </si>
  <si>
    <t>Centrale warme overdracht leerlingen groep 8 (alle VO-scholen op een locatie)_Avantis College [SRI]</t>
  </si>
  <si>
    <t>Start CE tijdvak 1</t>
  </si>
  <si>
    <t>CE1 1e tijdvak: 09u00-12u00: kunst (algemeen) vwo</t>
  </si>
  <si>
    <t>CE1 1e tijdvak: 13u30-15u30: wiskunde vmbo GL/TL</t>
  </si>
  <si>
    <t>CE1 1e tijdvak: 13u30-16u30: Nederlands havo</t>
  </si>
  <si>
    <t>CE1 1e tijdvak: 13u30-16u30: bedrijfseconomie vwo</t>
  </si>
  <si>
    <t>IB havo (luistertoets) 09.00-11.00</t>
  </si>
  <si>
    <t>zaterdag</t>
  </si>
  <si>
    <t>IB VWO 9.00-11.00</t>
  </si>
  <si>
    <t xml:space="preserve">  Week 20</t>
  </si>
  <si>
    <t>Dagexcursie uitvoeren experiment "aspirinesynthese" op het lab van de UvA  _V5 schk_hele dag [RMN &amp; KDW]</t>
  </si>
  <si>
    <t>CE1 1e tijdvak: 09u00-12u00: kunst (algemeen) havo</t>
  </si>
  <si>
    <t>CE1 1e tijdvak: 09u00-12u00: geschiedenis vwo</t>
  </si>
  <si>
    <t>CE1 1e tijdvak: 13u30-15u30: Nederlands vmbo GL/TL</t>
  </si>
  <si>
    <t>CE1 1e tijdvak: 13u30-16u30: economie havo</t>
  </si>
  <si>
    <t>CE1 1e tijdvak: 13u30-16u30: natuurkunde vwo</t>
  </si>
  <si>
    <t>Terugkomdag Aziëreis _V5 op inschrijving_4 t/m 11 mei [DCR]</t>
  </si>
  <si>
    <t>Herkansing TW3_niet-examenkandidaten [HVN]</t>
  </si>
  <si>
    <t>CE1 1e tijdvak: 09u00-11u00: aardrijkskunde vmbo GL/TL</t>
  </si>
  <si>
    <t>CE1 1e tijdvak: 09u00-12u00: geschiedenis havo</t>
  </si>
  <si>
    <t>CE1 1e tijdvak: 13u30-15u30: Frans vmbo GL/TL</t>
  </si>
  <si>
    <t>CE1 1e tijdvak: 13u30-16u30: scheikunde havo</t>
  </si>
  <si>
    <t>CE1 1e tijdvak: 13u30-16u30: Nederlands vwo</t>
  </si>
  <si>
    <t>3 honkenspel (toernooi)_lj1_hele dag in shifts [LO]</t>
  </si>
  <si>
    <t>CE1 1e tijdvak: 09u00-11u00: beeldende vorming vmbo GL/TL</t>
  </si>
  <si>
    <t>CE1 1e tijdvak: 13u30-15u30: economie vmbo GL/TL</t>
  </si>
  <si>
    <t>CE1 1e tijdvak: 13u00-16u00: Frans havo</t>
  </si>
  <si>
    <t>CE1 1e tijdvak: 13u30-16u30: wiskunde A/wiskunde B/wiskunde C vwo</t>
  </si>
  <si>
    <t>. Hemelvaart_vrije dag</t>
  </si>
  <si>
    <t>. Dag na Hemelvaart_vrije dag</t>
  </si>
  <si>
    <t xml:space="preserve">  Week 21</t>
  </si>
  <si>
    <t>CE1 1e tijdvak: 09u00-11u00: Duits vmbo GL/TL</t>
  </si>
  <si>
    <t>CE1 1e tijdvak: 09u00-11u30: Duits vwo</t>
  </si>
  <si>
    <t>CE1 1e tijdvak: 13u30-15u30: natuur-en scheikunde 1 vmbo GL/TL</t>
  </si>
  <si>
    <r>
      <t>CE1 1e tijdvak: 13u30-16u00: Engels havo (</t>
    </r>
    <r>
      <rPr>
        <b/>
        <sz val="11"/>
        <color rgb="FF000000"/>
        <rFont val="Calibri"/>
        <family val="2"/>
        <charset val="1"/>
      </rPr>
      <t>+ mavo 4 TTO leerlingen die deelnemen, quarantaine situatie</t>
    </r>
    <r>
      <rPr>
        <sz val="11"/>
        <color rgb="FF000000"/>
        <rFont val="Calibri"/>
        <family val="2"/>
        <charset val="1"/>
      </rPr>
      <t>)</t>
    </r>
  </si>
  <si>
    <t>CE1 1e tijdvak: 13u30-16u30: aardrijkskunde vwo</t>
  </si>
  <si>
    <t>Pro forma examen Engels_M3_14.30-16.30 uur in lokalen: 0.24 t/m 0.26 [ROO]</t>
  </si>
  <si>
    <t>CE1 1e tijdvak: 13u30-15u30: Engels vmbo GL/TL</t>
  </si>
  <si>
    <t>CE1 1e tijdvak: 13u30-16u30: wiskunde A/wiskunde B havo</t>
  </si>
  <si>
    <t>CE1 1e tijdvak: 13u30-16u30: scheikunde vwo</t>
  </si>
  <si>
    <t>CE1 1e tijdvak: 09u00-11u30: Duits havo</t>
  </si>
  <si>
    <t>CE1 1e tijdvak: 13u30-15u30: biologie vmbo GL/TL</t>
  </si>
  <si>
    <t>CE1 1e tijdvak: 13u30-16u30: biologie havo</t>
  </si>
  <si>
    <t>CE1 1e tijdvak: 13u30-16u00: Engels vwo</t>
  </si>
  <si>
    <t>CE1 1e tijdvak: 13u30-15u30: natuur-en scheikunde 2 vmbo GL/TL</t>
  </si>
  <si>
    <t>CE1 1e tijdvak: 13u30-16u30: aardrijkskunde havo</t>
  </si>
  <si>
    <t>CE1 1e tijdvak: 13u30-16u30: economie vwo</t>
  </si>
  <si>
    <t>CE1 1e tijdvak: 13u30-15u30: geschiedenis en staatsinrichting vmbo GL/TL</t>
  </si>
  <si>
    <t>CE1 1e tijdvak: 13u30-16u30: bedrijfseconomie havo</t>
  </si>
  <si>
    <t>CE1 1e tijdvak: 13u30-16u30: biologie vwo</t>
  </si>
  <si>
    <t xml:space="preserve">1e Pinsterdag </t>
  </si>
  <si>
    <t xml:space="preserve">  Week 22</t>
  </si>
  <si>
    <t>. 2e Pinksterdag_vrije dag</t>
  </si>
  <si>
    <t>Laatste dag CE tijdvak 1</t>
  </si>
  <si>
    <t>CE1 1e tijdvak: 13u30-16u30: natuurkunde havo</t>
  </si>
  <si>
    <t>CE1 1e tijdvak: 13u30-16u00: Frans vwo</t>
  </si>
  <si>
    <t>Teambijeenkomst _14.45-16.45 uur</t>
  </si>
  <si>
    <t xml:space="preserve">  Week 23</t>
  </si>
  <si>
    <t># Week 23 &amp; 24: afname NT2 toets: CEFR lezen, luisteren en schrijven_NT2 leerlingen [BUS]</t>
  </si>
  <si>
    <t>02 juni '26</t>
  </si>
  <si>
    <t>Optie: werktijd ontwikkelgroepen 14.45-16.45</t>
  </si>
  <si>
    <t>Fight for your rights (English)_lj1_11:00-12:30u in de aula [PTT]</t>
  </si>
  <si>
    <t>* Ontwikkelmiddag sectie_lessen vervallen na 12.30 uur</t>
  </si>
  <si>
    <t xml:space="preserve">  Week 24</t>
  </si>
  <si>
    <t>MR-vergadering 8</t>
  </si>
  <si>
    <t>Vergadering ouderraad (OR) - afsluitende bijeenkomst met gezamelijk diner</t>
  </si>
  <si>
    <t>Uitnodigingsbrief kennismakingsmiddag en definitieve plaatsing versturen_leerlingen groep 8 [SRI]</t>
  </si>
  <si>
    <t>Uitslagdag CE tijdvak 1</t>
  </si>
  <si>
    <t xml:space="preserve">  Week 25</t>
  </si>
  <si>
    <t># Week 25: afname NT2 toets: CEFR spreken_NT2 leerlingen [BUS]</t>
  </si>
  <si>
    <t>TW4 Toetsen en SE's (cijfers niet zichtbaar in magister voor leerlingen en ouders)</t>
  </si>
  <si>
    <t>Uiterlijk alle kluizen leeggehaald en schoon worden achtergelaten_EXAMEN leerlingen</t>
  </si>
  <si>
    <t>Basiscursus EHBO personeel_twee dagdelen van 9.00-17.00 uur [MEI]</t>
  </si>
  <si>
    <t xml:space="preserve">Start CE tijdvak 2 </t>
  </si>
  <si>
    <t>Herhalingscursus EHBO personeel_één dagdeel van 13.30-17.00 uur [MEI]</t>
  </si>
  <si>
    <t xml:space="preserve">  Week 26</t>
  </si>
  <si>
    <t>Sportdag (toernooi)_lj1_hele dag [LO}</t>
  </si>
  <si>
    <t>Laaste dag CE tijdvak 2</t>
  </si>
  <si>
    <t>Inhalen toetsen TW4 [HVN]</t>
  </si>
  <si>
    <t>Kennismakingsmiddag nieuwe brugklasleerlingen_in aula en lokalen_ 14.00-16.00 uur [SRI &amp; SND]</t>
  </si>
  <si>
    <t>Inzage proefwerkcijfers_alle klassen_9.00-10.00 uur_verder info en schema volgt via eindejaarsbrief</t>
  </si>
  <si>
    <t>Cijfers ophalen &amp; doorgeven herkansing TW 4 [HVN]</t>
  </si>
  <si>
    <t>Deadline invoeren aangepaste cijfers 9.00 uur_daarna is Magister dicht voor docenten</t>
  </si>
  <si>
    <t>Uiterlijk alle kluizen leeggehaald en schoon worden achtergelaten_alle leerlingen_voor 14.00 uur</t>
  </si>
  <si>
    <t xml:space="preserve">Rapportvergaderingen_schema volgt via eindejaarsbrief </t>
  </si>
  <si>
    <t>zondag</t>
  </si>
  <si>
    <t>SK1 &amp; HSK2 examen Chinees_V3 &amp; V4_9.00-14.00 uur [DCR]</t>
  </si>
  <si>
    <t xml:space="preserve">  Week 27</t>
  </si>
  <si>
    <t>Herkansingen TW4 [HVN]</t>
  </si>
  <si>
    <t>Uitslagdag tijdvak 2</t>
  </si>
  <si>
    <t>Diplomering vwo_15.00-18.00 uur</t>
  </si>
  <si>
    <t>Diplomering havo_15.00-18.00 uur</t>
  </si>
  <si>
    <t xml:space="preserve">* Ontwikkeldag secties_leerlingen lesvrij </t>
  </si>
  <si>
    <t>Doubleursvoorlichting decaan havo &amp; vwo_doubleurs H3, H4 &amp; V3, V4, V5_ 10.00 uur_verder info volgt via eindejaarsbrief [TRP]</t>
  </si>
  <si>
    <t>Diplomering mavo_15.00-18.00 uur</t>
  </si>
  <si>
    <t>Revisie vergaderingen</t>
  </si>
  <si>
    <t>Uitreiken TTO junior certificaten samen met het eindrapport_ V3 en H3 (SRI/NZT)</t>
  </si>
  <si>
    <t>Rapporten uitdelen_schema volgt via eindejaarsbrief &amp; afsluiting schooljaar met personeel en start zomervakantie</t>
  </si>
  <si>
    <t xml:space="preserve">  Week 28</t>
  </si>
  <si>
    <t>. School open voor laatste afrondingen en voorbereidingen</t>
  </si>
  <si>
    <t>Volgens indeling i.c.m. startacitiviteiten schoolfotograaf pasfoto's en klassenfoto's alle leerlingen en personeel_dag 1_ 8.15-16.00 uur</t>
  </si>
  <si>
    <t>Volgens indeling i.c.m. startacitiviteiten schoolfotograaf pasfoto's en klassenfoto's alle leerlingen en personeel_dag 2_8.15-16.00 uur</t>
  </si>
  <si>
    <t xml:space="preserve">Terugkomdag schoolfotograaf voor afwezigen leerlingen en personeel_10.00-13.00 uur </t>
  </si>
  <si>
    <t>week 3</t>
  </si>
  <si>
    <t>ontruiming hele school [MEI]</t>
  </si>
  <si>
    <t>BHV cursus personeel [MEI]</t>
  </si>
  <si>
    <t>Ontvangst leerlingen instroom</t>
  </si>
  <si>
    <t>Startdag leerlingen. Mentoractiviteit lj 2 t/m 6 &amp; lj 1 introductiedag</t>
  </si>
  <si>
    <t>Lessen volgens rooster leerjaar 2-6 &amp; introductiedag leerjaar 1</t>
  </si>
  <si>
    <t>Optie: voorstelling CKV_H4 &amp; V4_9.00-15.00 uur_op school door externe [MRR, MRK, SER, WRS &amp; RYT]</t>
  </si>
  <si>
    <t>Lessen volgens rooster alle klassen</t>
  </si>
  <si>
    <t>Informatieavond ouders_234 mavo</t>
  </si>
  <si>
    <t>Informatieavond ouders_brugklassen</t>
  </si>
  <si>
    <t>Informatieavond ouders_45 vwo &amp; 4 havo [JST]</t>
  </si>
  <si>
    <t xml:space="preserve">  Week 37. Optie uitwisseling</t>
  </si>
  <si>
    <t>Informatieavond ouders_H2,H3,V2,V3 [SRI]</t>
  </si>
  <si>
    <t>Informatieavond ouders_V6&amp;H5 [JST]</t>
  </si>
  <si>
    <t># optie 2: wo 17/09, do 18/09 of vr 19/09 PO: forensisch DNA onderzoek biologie_H5 biol_DNA labs (externe op school)_groep 1: 10.00-13.00 uur &amp; groep 2: 13.30-16.30 uur [GLR &amp; RDK]</t>
  </si>
  <si>
    <t>Studie-ochtend en personeelsmiddag. Leerlingen lesvrij</t>
  </si>
  <si>
    <t>Optie klassenbespreking 14.45 uur</t>
  </si>
  <si>
    <t xml:space="preserve">  Week 40. Deze week uitdelen en instructie PTA</t>
  </si>
  <si>
    <t>Uitreiking IB &amp; TTO certificaten_ H5 &amp; V6 schooljaar 2024-2025 [RYL &amp; JST]</t>
  </si>
  <si>
    <t>Volgens indeling schoolfotograaf pasfoto's en klassenfoto's alle leerlingen en personeel_dag 1 [MTS]</t>
  </si>
  <si>
    <t>Volgens indeling schoolfotograaf pasfoto's en klassenfoto's alle leerlingen en personeel_dag 2 [MTS]</t>
  </si>
  <si>
    <t>Vistatie Dunamare: thema leskwaliteit</t>
  </si>
  <si>
    <t xml:space="preserve">  Week 42</t>
  </si>
  <si>
    <t>Herfstvakantie (Regio Noord)</t>
  </si>
  <si>
    <t># Tussen 27 oktober en 14 november: pilot Breed leerlingbeeld Sociaal-emotioneel functioneren en leer-werkhouding_MHV bovenbouw [BTL]</t>
  </si>
  <si>
    <t>Terugkomdag schoolfotograaf voor afwezigen leerlingen en personeel_10.00-12.00 uur [MTS]</t>
  </si>
  <si>
    <t xml:space="preserve">Sectiewerktijd 14.45-16.45 uur </t>
  </si>
  <si>
    <t>Studiemiddag (verkort lesrooster tot 12.30 uur)</t>
  </si>
  <si>
    <t xml:space="preserve">Inhalen SE's vanaf 13.00 uur </t>
  </si>
  <si>
    <t>Voorkeursoptie (anders 6, 13 of 20 november): LOB activiteit: proefstuderen_M4_tijd volgt [BAK]</t>
  </si>
  <si>
    <t>Ontwikkelmiddag individueel. Lessen vervallen na 12.30 uur</t>
  </si>
  <si>
    <t>Deadline aanvragen stage_H3 &amp; V3 [TRP]</t>
  </si>
  <si>
    <t xml:space="preserve">  Week 45. </t>
  </si>
  <si>
    <t># Optie 1: di 04/11, do 06/11 of vr 07/11_PO: vouwtje verkeerd biologie_V6 biol_groep 1: 10.00-12.00 uur &amp; groep 2: 12.45-14.45 uur_DNA lab (externe op school) [GLR &amp; RDK]</t>
  </si>
  <si>
    <t>overleg secievoorzitters-schoolleiding 14.45</t>
  </si>
  <si>
    <t>Sneak preview: lesjesmiddag vanaf 14.30 uur</t>
  </si>
  <si>
    <t xml:space="preserve"> Schrijversbezoek van Anna Wolt_lj1_ 10.00-12.00 uur [GLS]</t>
  </si>
  <si>
    <t>LOB activiteit: speeddate avond_H5 &amp; V6_in de avond in de aula [TRP]</t>
  </si>
  <si>
    <t>Deadline cijfers invoeren T1</t>
  </si>
  <si>
    <t>Schrijversbezoek van Cis Meijer_M3_13.00-15.00 uur [GLS]</t>
  </si>
  <si>
    <t>Dagexcursie: Prodemos Den Haag_M4_8.00-17.00 uur [BLK]</t>
  </si>
  <si>
    <t>Halloweenfeest?</t>
  </si>
  <si>
    <t xml:space="preserve">  Week 46. Ma-di-wo verkort lesrooster tot 12.30 uur</t>
  </si>
  <si>
    <t># Optie 1: deze week stage_H3 &amp; V3_max. 1 dag [TRP]</t>
  </si>
  <si>
    <t>Optie lln besprekingen vanaf 13.00 uur</t>
  </si>
  <si>
    <t># Optie 12 of 13 november: LOB activiteit: Mediafestival (STO)_M1_9.00-13.00 uur [BAK]</t>
  </si>
  <si>
    <t># Optie 1: do 13/11 of do 27/11: LOB activiteit: Tech Island (STO)_M2_ tijd volgt [BAK]</t>
  </si>
  <si>
    <t xml:space="preserve">  Week 47. Deze  week voorbereiden ILP-gesprekken</t>
  </si>
  <si>
    <r>
      <rPr>
        <sz val="11"/>
        <color rgb="FF7030A0"/>
        <rFont val="Calibri"/>
        <family val="2"/>
      </rPr>
      <t>LOB activiteit: SKIA_H4 &amp; V5_18.30-22.00 uur</t>
    </r>
    <r>
      <rPr>
        <b/>
        <sz val="11"/>
        <color rgb="FF7030A0"/>
        <rFont val="Calibri"/>
        <family val="2"/>
      </rPr>
      <t xml:space="preserve"> </t>
    </r>
    <r>
      <rPr>
        <sz val="11"/>
        <color rgb="FF7030A0"/>
        <rFont val="Calibri"/>
        <family val="2"/>
      </rPr>
      <t>[TRP]</t>
    </r>
  </si>
  <si>
    <t>LOB activiteit: SKIA_H4 &amp; V5_18.30-22.00 uur[TRP]</t>
  </si>
  <si>
    <t xml:space="preserve">  Week 48</t>
  </si>
  <si>
    <t># Optie 2: deze week stage_H3 &amp; V3_max. 1 dag [TRP]</t>
  </si>
  <si>
    <t>Optie: ILP-gesprekken vanaf 16.00 uur op school</t>
  </si>
  <si>
    <t>Optie: ILP-gesprekken vanaf 15.00 uur op school</t>
  </si>
  <si>
    <t>Herkansingen PW's van TW1_vanaf 14.30 uur</t>
  </si>
  <si>
    <t># Optie 2: do 13/11 of do 27/11: LOB activiteit: Tech Island (STO)_M2_ tijd volgt [BAK]</t>
  </si>
  <si>
    <t xml:space="preserve"># Deze week optie reizen/uitwisselingen en projecten klas 3 en 4 </t>
  </si>
  <si>
    <t>Workshop: Spectrometrioe in contact van medisch onderzoek_V6 schk_groep 1: 11.00-13.00 uur &amp; groep 2: 13.30-15.30 uur_rondreizend lab komt op school [KDW &amp; RMN]</t>
  </si>
  <si>
    <t>Verdering ouderraad (OR)</t>
  </si>
  <si>
    <t>kerstactiviteiten- personeelsactiviteit</t>
  </si>
  <si>
    <t>Kerstvakantie (Landelijk)</t>
  </si>
  <si>
    <t>Studiemiddag &amp; nieuwjaarsborrel (verkort lesrooster tot 12.30 uur)</t>
  </si>
  <si>
    <r>
      <rPr>
        <sz val="11"/>
        <color rgb="FF242424"/>
        <rFont val="Aptos Narrow"/>
        <family val="2"/>
      </rPr>
      <t xml:space="preserve">TW2 Toetsen &amp; SE's </t>
    </r>
    <r>
      <rPr>
        <i/>
        <sz val="11"/>
        <color rgb="FF242424"/>
        <rFont val="Aptos Narrow"/>
        <family val="2"/>
      </rPr>
      <t>(cijfers niet zichtbaar in magister voor leerlingen en ouders)</t>
    </r>
  </si>
  <si>
    <t xml:space="preserve">  Week 3. Van 16-1</t>
  </si>
  <si>
    <t># Deze week TW2: PO dag beco_H5 &amp; V6_hele dag [STA]</t>
  </si>
  <si>
    <t>Informatie-avond International Students</t>
  </si>
  <si>
    <t>Optie PO's</t>
  </si>
  <si>
    <t xml:space="preserve">  Week 4. Deze week: KLT / PWS / Profielkeuzeweek </t>
  </si>
  <si>
    <t># Deze week: theaterweek CKV_M3, H4 &amp; V4_19 t/m 23 januari_15.00-17.00 uur [SER]</t>
  </si>
  <si>
    <t># Deze week: KLT Chinees_V6 Chinees [DCR &amp; HVN]</t>
  </si>
  <si>
    <t># Tussen 19 en 30 januari: wiskunde olypiade_lj 3 t/m 5 [BKH]</t>
  </si>
  <si>
    <t># Profielkeuzeweek_H3 &amp; V3_19 t/m 21 januari [TRP]</t>
  </si>
  <si>
    <t># Profielwerkstukweek_H5 &amp; V6_19 t/m 23 januari_13.00-17.00 uur [PLK]</t>
  </si>
  <si>
    <t>Overleg sectievoorzitters-sl 14.45 uur</t>
  </si>
  <si>
    <t>Voorlichting ouders &amp; leerlingen online: M4 naar MBO of havo_M4_tijd volgt [BAK]</t>
  </si>
  <si>
    <t>20 januari '26</t>
  </si>
  <si>
    <t>Vergadering ouderraad (OR) - Brenda afwezig</t>
  </si>
  <si>
    <t>Inhalen SE's vanaf 13.00 uur [HVN]</t>
  </si>
  <si>
    <t xml:space="preserve">  Week 5</t>
  </si>
  <si>
    <t>Informatie-avond Tweetalig Onderwijs</t>
  </si>
  <si>
    <t>Inhalen SE's vanaf 13.00 uur</t>
  </si>
  <si>
    <t>IB gegevens invoeren/uploaden docenten IB H5 &amp; V6_voor H5 en V6 IB_vanaf 11.15 uur [RYL, MLS, SDR &amp; BTL]</t>
  </si>
  <si>
    <t>Voorlichting ouders &amp; leerlingen online: profielkeuze _M2 naar M3_tijd volgt [BAK]</t>
  </si>
  <si>
    <t>Voorlichting ouders &amp; leerlingen online: profielkeuze_M3 naar M4_tijd volgt [BAK]</t>
  </si>
  <si>
    <t xml:space="preserve">Deadline inleveren cijfers TW2 </t>
  </si>
  <si>
    <t>Soapbox challenge (English)_H2/V2 &amp; H3/V3_lj 2: 11.00-12.30 &amp; lj3: 13.00-14.30 uur [BKZ]</t>
  </si>
  <si>
    <t>Optie (onder voorbehoud): weekendexcursie Parijs/Versailles kunst_H5 &amp; V6 deelnemers_31 januari &amp; 1 februari 2026 [MRR, RYT &amp; WRS]</t>
  </si>
  <si>
    <t xml:space="preserve">  Week 6. Deze week: inschrijven herkansingen</t>
  </si>
  <si>
    <t># Deze week optie reizen/uitwisselingen en projecten van klas 3 en 4</t>
  </si>
  <si>
    <t># maand februari optie: Dagexcursie uitvoeren experiment op het lab van de UvA _V4 schk_hele dag [RMN &amp; KDW]</t>
  </si>
  <si>
    <t>Inschrijven herkansingen_2 t/m 4 februari [HVN]</t>
  </si>
  <si>
    <t>Profielwerkstukmarkt_H5 &amp; V6 en hun ouders_in lokalen)_18.00-20.00 uur [PLK]</t>
  </si>
  <si>
    <t>Dagexcursie: Den Haag voorbereiding CSE M4 &amp; SE Modernisem H4 &amp; V4_M4, H4 &amp; V4 kunst_9.00-15.00 uur [MRK]</t>
  </si>
  <si>
    <t xml:space="preserve">  Week 7. Deze week: optie lln besprekingen. verkort lesrooster tot 12.30 uur wo-do-vr</t>
  </si>
  <si>
    <t>Herkansingen SE's TW2_vanaf 14.30 uur [HVN]</t>
  </si>
  <si>
    <t xml:space="preserve">Herkansingen PW's TW2_vanaf 14.30 uur </t>
  </si>
  <si>
    <t>Klaarzetten Open Huis vanaf 14.30 uur</t>
  </si>
  <si>
    <t>Ontwikkelochtend individueel &amp; open huis 15.00-17.00 &amp; 18.30-20.30 uur. (leerlingen lesvrij)</t>
  </si>
  <si>
    <t>1e uur vrij</t>
  </si>
  <si>
    <t xml:space="preserve">  Week 10</t>
  </si>
  <si>
    <t># maand maart/april optie: Dagexcursie: Chinadag Amsterdam_V5 &amp; V6 (eventueel V4) Chinees_op een di of do_hele dag [DCR]</t>
  </si>
  <si>
    <t>Optie ILP-gesprekken vanaf 15.00 uur (online of op school)</t>
  </si>
  <si>
    <t>Optie ILP-gesprekken vanaf 16.00 uur (online of op school)</t>
  </si>
  <si>
    <t># CPE KUBV_M4 KUBV_9 maart t/m 3 april in te plannen [SER &amp; MRK]</t>
  </si>
  <si>
    <t>10 maart '26</t>
  </si>
  <si>
    <t>Suikerfeest?</t>
  </si>
  <si>
    <t>20 maart '26</t>
  </si>
  <si>
    <t xml:space="preserve"># Deze week optie reizen/uitwisselingen en projecten van klas 3 en 4 </t>
  </si>
  <si>
    <t># Deze week PO wiskunde statistiek_H5 wiskunde A_9.00-17.00 uur [BKH]</t>
  </si>
  <si>
    <t># Deze week PO wiskunde statistiek_V5 wiskunde A_9.00-17.00 uur [BKH]</t>
  </si>
  <si>
    <t>Ontwikkeldag individueel</t>
  </si>
  <si>
    <t>Sectiewerkmiddag 14.45-16.45 uur</t>
  </si>
  <si>
    <t>LOB activiteit: MGE dag 2 de Experience dag (STO)_hele dag [BAK]</t>
  </si>
  <si>
    <t># Optie 1 of 2 april: Dagexcursie: Joods Historisch museum &amp; gebedshuizen_M3_hele dag [BLK]</t>
  </si>
  <si>
    <t>07 april '26</t>
  </si>
  <si>
    <t>Deadline invoeren cijfers T3 &amp; inschrijven herkansingen</t>
  </si>
  <si>
    <t>Deadline inschrijven voor herkansing T3</t>
  </si>
  <si>
    <t xml:space="preserve">  Week 16. Deze week: stage 3M?  Examentraining/ projectweek klas 1&amp;2/project 3hv</t>
  </si>
  <si>
    <t>Aziëreis heenvlucht_V5 deelnemers_13 april t/m 23 april [DCR]</t>
  </si>
  <si>
    <t>Herkansing TW3 examenkandidaten</t>
  </si>
  <si>
    <t>overleg sectievoorzitters-sl 14.45 uur</t>
  </si>
  <si>
    <t># 14/4 of 15/4 PO: wateronderzoek biologie_V4 biol_ocht of  mid met twee groepen [GLR &amp; RDK]</t>
  </si>
  <si>
    <t>Deadline invoeren cijfers herkansing T3 16.00 uur</t>
  </si>
  <si>
    <t>Vastoets Nederlands_M3_11.00-12.30 uur in lokalen 0.24 t/m 0.26 [vascoordinator]</t>
  </si>
  <si>
    <t xml:space="preserve">Laatste dag examentraining </t>
  </si>
  <si>
    <t>PWS mavo: deadline inleveren pws voor 14.30 uur_M3</t>
  </si>
  <si>
    <t>Cijfers naar DUO</t>
  </si>
  <si>
    <t xml:space="preserve">	</t>
  </si>
  <si>
    <t xml:space="preserve">Meivakantie </t>
  </si>
  <si>
    <t>Aziëreis terugkomdag_V5 deelnemers_13 april t/m 23 april [DCR]</t>
  </si>
  <si>
    <t>Deadline inschrijven HBO &amp; WO_H5 &amp; V6 [TRP]</t>
  </si>
  <si>
    <t xml:space="preserve">  Week 19. </t>
  </si>
  <si>
    <t># maand mei optie: Dagexcursie uitvoeren experiment op het lab van de UvA _V5 schk_hele dag [RMN &amp; KDW]</t>
  </si>
  <si>
    <t>deze week: reisweek H4V4 6-9 mei</t>
  </si>
  <si>
    <t>plenair: instructie voor alle examendocenten 15.30 uur</t>
  </si>
  <si>
    <t>12 mei '26</t>
  </si>
  <si>
    <t>Herkansing T3 niet-examenkandidaten</t>
  </si>
  <si>
    <t>Hemelvaart_vrije dag</t>
  </si>
  <si>
    <t>Dag na Hemelvaart_vrije dag</t>
  </si>
  <si>
    <t xml:space="preserve">Vergadering ouderraad (OR) - Liesbeth afwezig </t>
  </si>
  <si>
    <t>2e Pinksterdag_vrije dag</t>
  </si>
  <si>
    <t>Fight for your rights (English)_lj1_middag in de aula [PTT]</t>
  </si>
  <si>
    <t>Ontwikkelmiddag sectie. lessen vervallen na 12.30 uur</t>
  </si>
  <si>
    <t>09 juni '26</t>
  </si>
  <si>
    <t>Optie: HSK1 &amp; HSK2 examen Chinees_V3 &amp; V4_9.00-14.00 uur [DCR]</t>
  </si>
  <si>
    <t># Deze week: gastspreker ex-gedetineerde_M4, H5 &amp; V6_hele week tijdens lessen maatschappijleer [PLK]</t>
  </si>
  <si>
    <t>Aziëreis start thuisprogramma_V5 deelnemers_22 juni t/m 29 juni [DCR]</t>
  </si>
  <si>
    <t>Inhalen toetsen TW4</t>
  </si>
  <si>
    <t>Deadline invoeren aangepaste cijfers 9.00 uur. Magister dicht voor docenten</t>
  </si>
  <si>
    <t>Rapportvergaderingen</t>
  </si>
  <si>
    <t>Herkansingen TW4</t>
  </si>
  <si>
    <t>Aziëreis slotdag thuisprogramma_V5 deelnemers_22 juni t/m 29 juni [DCR]</t>
  </si>
  <si>
    <t>Diplomering vwo 15.00-18.0 uur</t>
  </si>
  <si>
    <t>Diplomering havo 15.00-18.00 uur</t>
  </si>
  <si>
    <t># 2 of 3 juli: Schrijversbezoek Cis Meier_M3_tijd: ntb in lokalen Nederlands [GLS]</t>
  </si>
  <si>
    <t>Diplomering mavo 15.00-18.00 uur</t>
  </si>
  <si>
    <t>Rapporten uitdelen, afsluiting schooljaar met personeel en start zomervakantie</t>
  </si>
  <si>
    <t>School open voor laatste afrondingen en voorbereidingen</t>
  </si>
  <si>
    <t>#Start periode 1</t>
  </si>
  <si>
    <t>0-week</t>
  </si>
  <si>
    <t>0-week
Publicatie rooster docenten 15.00 uur [ELM]</t>
  </si>
  <si>
    <t>0-week
Publicatie rooster leerlingen 9.00 uur [ELM]
Einde zomervakantie</t>
  </si>
  <si>
    <t>#Start periode 1_van 2 september t/m 25 oktober 2024</t>
  </si>
  <si>
    <t>#Tot 12 november iedere week 1 SE inhalen: zij-instromers mavo 4 [BTL]</t>
  </si>
  <si>
    <t xml:space="preserve">Startdag personeel vanaf 9.00 uur_met personeelsfoto om 13.00 uur </t>
  </si>
  <si>
    <t>Ontvangst leerlingen instroom 15.00 uur [SRI]</t>
  </si>
  <si>
    <t>Informatieavond lj 1 &amp; 2 [SRI]</t>
  </si>
  <si>
    <t xml:space="preserve">Lessen volgens rooster voor: lj 2 t/m 6 &amp; lj 1: introductiedag dodgebal  </t>
  </si>
  <si>
    <t>Uitgeven laptops van The Rent Company [MKT]</t>
  </si>
  <si>
    <t xml:space="preserve">Lessen volgens rooster   </t>
  </si>
  <si>
    <t>PWS-middag H5 &amp; V6_ 13.45-15.15 uur [PLK]</t>
  </si>
  <si>
    <t>Tot de herfstvakantie: startgesprekken met alle medewerkers</t>
  </si>
  <si>
    <t>MR-overleg informeel</t>
  </si>
  <si>
    <t xml:space="preserve">Ontwikkelgroepen 1e sessie _14.30-17.00 uur </t>
  </si>
  <si>
    <t>Immersion Camp klas 1a-1c-1d-1g [DLS]</t>
  </si>
  <si>
    <t>Meidenvoetbal lj 3 t/m  6_13.45-16.30 uur [LO]</t>
  </si>
  <si>
    <t>#Tentamentraining zij-instromers op 14 september</t>
  </si>
  <si>
    <t>Cambridge placement test year 1 [sectie EN]</t>
  </si>
  <si>
    <t>Informatieavond lj  3 t/m  5 havo [SCH]</t>
  </si>
  <si>
    <t>Sectiewerktijd_14.30-17.00 uur</t>
  </si>
  <si>
    <t>Cursus MR voor PMR van: 11.00-14.00 uur &amp; DMR van: 14.00-17.00 uur</t>
  </si>
  <si>
    <t>nee</t>
  </si>
  <si>
    <t>Immersion Camp klas 1b-1e-1f [DLS]</t>
  </si>
  <si>
    <t>Informatieavond lj 3 &amp; 4 mavo [MTS]</t>
  </si>
  <si>
    <t>informatieavond lj 3 t/m 6 vwo [JST]</t>
  </si>
  <si>
    <t>Kastibaltoernooi lj 2_hele dag [LO]</t>
  </si>
  <si>
    <t>Schoolexamentraining op inschrijving_M4 doorstromers uit H3_op school [SCH]</t>
  </si>
  <si>
    <t>xxxx</t>
  </si>
  <si>
    <t>MR-vergadering</t>
  </si>
  <si>
    <t xml:space="preserve">Scholining 1e sessie_14.30-17.00 uur </t>
  </si>
  <si>
    <t>Studenten speeddate avond H5 &amp; V6_19.00-21.00 uur [JHS &amp; TRP]</t>
  </si>
  <si>
    <t xml:space="preserve">xxxx                </t>
  </si>
  <si>
    <t xml:space="preserve">  Week 40</t>
  </si>
  <si>
    <t>Webinar: 'Help mijn kind een studie kiezen'   H4, H5, V4, V5 &amp; V6_voor ouders en leerlingen _19.00 uur [JHS &amp; TRP]</t>
  </si>
  <si>
    <t>Informatieavond (online) reis Normandië [SRI &amp; MTS]</t>
  </si>
  <si>
    <t>Studiedag en personeelsactiviteit. Leerlingen lesvrij</t>
  </si>
  <si>
    <t>#Deze week (7 t/m 11 oktober): uitdelen &amp; instructie PTA</t>
  </si>
  <si>
    <t>PO Forensisch onderzoek H5 (1e groep 10.00-13.00 uur - 2e groep 13.30-16.30 uur) [GLR]</t>
  </si>
  <si>
    <t>Plenaire bijeenkomst rond lessentabel &amp; profielkeuze_14.30-17.00 uur</t>
  </si>
  <si>
    <t>PWS-middag H5 &amp; V6_14.30-16.00 uur [PLK]</t>
  </si>
  <si>
    <t>Webinar: ' Help mijn kind een vakkenpakket kiezen' H3 &amp; V3_voor ouders en leerlingen _19.00 uur [JHS &amp; TRP]</t>
  </si>
  <si>
    <t>Bezoekdag HvA studenten [OWK &amp; VHL]</t>
  </si>
  <si>
    <t>Webinar: ' Help mijn kind doet schoolexamen'_18.30 &amp; 19.30 uur [HVN]</t>
  </si>
  <si>
    <t>Voetbaltoernooi lj 1_vrije inschrijving_vanaf 13.45 uur [LO]</t>
  </si>
  <si>
    <t>(School)examentraining (weekend) op inschrijving_M4, H5 &amp; V6_op school [SCH]</t>
  </si>
  <si>
    <t>Ceremonie uitreiking IB certificaat_ H5 &amp; V6 (2023-2024)_ 19.00-21.00 uur [RYL]</t>
  </si>
  <si>
    <t>Ontwikkelgroepen 2e sessie_14.30-17.00 uur</t>
  </si>
  <si>
    <t>Mobiel mediaLAB jl 2 [BAK]</t>
  </si>
  <si>
    <t>Herhalingscursus BHV_12.30-16.00 uur [MEI]</t>
  </si>
  <si>
    <t>Informatieavond ouders en leerlingen M4 over doorstroom naar MBO en HBO [BAK]</t>
  </si>
  <si>
    <t>Ontwikkelmiddag individueel - leerlingen lesvrij vanaf 13.00 uur</t>
  </si>
  <si>
    <t>Deadline aanvragen vakkenpakketwijziging_ H4 en V4 [JHS &amp; TRP]</t>
  </si>
  <si>
    <t>Toetsweek 1_ PW-week: M3, H3, H4, V3 &amp; V4_ SE-week: M4, H5, V5 &amp; V6 . Magister op slot voor leerlingen</t>
  </si>
  <si>
    <t>Voetbaltoernooi lj 2_vrije inschrijving_vanaf 13.45 uur [LO]</t>
  </si>
  <si>
    <t>#Deze week  (21 t/m 25 oktober): intervisie voor (startende) collega's [OWK &amp; VHL]</t>
  </si>
  <si>
    <t>#Deze week (21 t/m 25 oktober): voor lj 1 VAS-toetsen, projectweek, toetsen NE, EN, WI [SRI &amp; DLS]</t>
  </si>
  <si>
    <t>#Tentamentraining M4, H5 &amp; V6 op 19 en 20 oktober</t>
  </si>
  <si>
    <t>Toetsweek 1_ PW-week:  M3, H3, H4, V3 &amp; V4_ SE-week: M4, H5, V5 &amp; V6 - projectweek leerjaar 1 - Normandië leerjaar 2</t>
  </si>
  <si>
    <t>Optimist International School gebruikt de aula _16.30-17.00 uur [SRI]</t>
  </si>
  <si>
    <t xml:space="preserve">Teambijeenkomst </t>
  </si>
  <si>
    <t>Toetsweek 1_ PW-week: M3, H3, H4, V3 &amp; V4_ SE-week: M4, H5, V5 &amp; V6 - projectweek leerjaar 1 - Normandië leerjaar 2</t>
  </si>
  <si>
    <t>MBO markt Nova College M3_'s avonds [BAK]</t>
  </si>
  <si>
    <t>Toetsweek 1_ PW-week: M3,  H3, H4, V3 &amp; V4_ SE-week: M4, H5, V5 &amp; V6 - projectweek leerjaar 1 - Normandië leerjaar 2</t>
  </si>
  <si>
    <t xml:space="preserve">Einde periode 1 </t>
  </si>
  <si>
    <t>#Optie reizen en uitwisselingen (4 t/m 8 november)</t>
  </si>
  <si>
    <t>#Start periode 2_van 4 november t/m 20 december 2024</t>
  </si>
  <si>
    <t>Deadline aangeven stageplek H3 &amp; V3 [JHS &amp; TRP]</t>
  </si>
  <si>
    <t>Vanaf vandaag: invullen sinaleringslijst leerlingen</t>
  </si>
  <si>
    <t>PO gedragsonderzoek H4_Blijdorp Rotterdam_hele dag [RDK]</t>
  </si>
  <si>
    <t>Studiemiddag. Lessen vervallen vanaf 13.00 uur</t>
  </si>
  <si>
    <t>Themamiddag GMR 15.00-19.00 uur</t>
  </si>
  <si>
    <t xml:space="preserve">Inhalen SE's vanaf 14.30 uur [SCH &amp; HVN] </t>
  </si>
  <si>
    <t>Terugkomdag schoolfotograaf voor afwezigen leerlingen en personeel [MTS]</t>
  </si>
  <si>
    <t>Halloweenfeest onderbouwklassen [TNS]</t>
  </si>
  <si>
    <t>Inhalen SE's vanaf 14.30 uur [SCH &amp; HVN]</t>
  </si>
  <si>
    <t>Voetbaltoernooi lj 4 t/m 6 vanaf_13.45 uur [LO]</t>
  </si>
  <si>
    <t xml:space="preserve">  Week 46</t>
  </si>
  <si>
    <t>Deadline invullen signaleringslijst leerlingen</t>
  </si>
  <si>
    <t xml:space="preserve">Week van respect'_11 t/m 17 november </t>
  </si>
  <si>
    <t xml:space="preserve">Plenaire bijeenkomst rond lessentabel &amp; profielkeuze 14.30-17.00 uur </t>
  </si>
  <si>
    <t>Audities musical Matilda_15.15 uur lok. 011 [PLT &amp; TMN]</t>
  </si>
  <si>
    <t xml:space="preserve">Deadline invoeren cijfers TW 1 </t>
  </si>
  <si>
    <t>Media festival C.punt_tot 13.00 uur_B1a &amp; B1b [BAK]</t>
  </si>
  <si>
    <t>Pro Demos M4_hele dag [BAK]</t>
  </si>
  <si>
    <t xml:space="preserve">  Week 47</t>
  </si>
  <si>
    <t>#Deze week (18 t/m 22 november): verkort lesrooster tot 13.00 uur</t>
  </si>
  <si>
    <t>Leerlingbesprekingen 13.15-17.00 uur</t>
  </si>
  <si>
    <t xml:space="preserve">Vanaf vandaag: inschrijven voor herkansingen TW 1 en SEW 1 </t>
  </si>
  <si>
    <t>Voorstelling De Klucht van de Molaar in De Meerse_V5 van 19.00-21.00 uur [sectie NE]</t>
  </si>
  <si>
    <t>NUFFIC vmbo-t netwerkmeeting_9.00-16.30 uur [BTL]</t>
  </si>
  <si>
    <t>Onderwijscafé voor ouders, leerlingen &amp; personeel [STB]</t>
  </si>
  <si>
    <t>Sectiewerktijd 14.30-17.00 uur</t>
  </si>
  <si>
    <t xml:space="preserve">Deadline inschrijven herkansingen TW1 en SEW 1 </t>
  </si>
  <si>
    <t>#Deze week: voorbereiden ILP-gesprekken in de mentorlessen</t>
  </si>
  <si>
    <t xml:space="preserve">Keuring sportvloer gymzaal_7.00 uur (voor de lessen) [MEI] </t>
  </si>
  <si>
    <t xml:space="preserve">Herkansingen SE's om 8.15 uur [SCH/HVN]  </t>
  </si>
  <si>
    <t>PO Vouwtje verkeerd biologie V6 (1e groep 10.00-12.00 - 2e groep 12.45-14.45 uur) [GLR]</t>
  </si>
  <si>
    <t xml:space="preserve">Scholing  2e sessie  _14.30-17.00 uur </t>
  </si>
  <si>
    <t>Uitdelen chocoladeletters (namens de OR) aan leerlingen  in de mentorles_uiterlijk 5 december [STB &amp; OR]</t>
  </si>
  <si>
    <t>Webinar: 'Tussenjaar voor en nadelen H4, H5, V4, V5 &amp; V6_ouders en leerlingen_19.00 uur [JHS &amp; TRP]</t>
  </si>
  <si>
    <t xml:space="preserve">Herkansingen toetsen om 8.15 uur [SCH] </t>
  </si>
  <si>
    <t>Sneak Preview  leerlingen groep 8 en ouders_18.00-20.00 uur [SRI]</t>
  </si>
  <si>
    <t>Dodgebaltoernooi jl 4 t/m 6 vanaf 13.45 uur [LO]</t>
  </si>
  <si>
    <t>Terugkomdag inspectie_aanvullende lesbezoeken_tot 12.30 uur [STB]</t>
  </si>
  <si>
    <t>VHTO workshop informatica M1 [BAK]</t>
  </si>
  <si>
    <t>ILP-gesprekken vanaf 13.00 uur</t>
  </si>
  <si>
    <t>Open dag Nova College M4_ 18.00-21.00 uur [BAK]</t>
  </si>
  <si>
    <t>Overleg conrectoren-coördinatoren vanaf 13.00 uur</t>
  </si>
  <si>
    <t>Vergadering Ouderraad</t>
  </si>
  <si>
    <t>Vowibo toernooi lj 2_hele dag [LO]</t>
  </si>
  <si>
    <t>Tech Island_M2_ochtend [BAK]</t>
  </si>
  <si>
    <t xml:space="preserve">xxxx </t>
  </si>
  <si>
    <t xml:space="preserve"> Tentamentraining M4, H5 &amp; V6 op 7 en 8 december</t>
  </si>
  <si>
    <t>Toetsweek 2_ PW-week: lj 1 t/m 3 &amp; V4_ SE-week: M4, H5, V5 &amp; V6. Magister op slot voor leerlingen</t>
  </si>
  <si>
    <t>In the spotlight: Paarse Vrijdag</t>
  </si>
  <si>
    <t>Toetsweek 2_ PW-week: lj 1 t/m 3 &amp; V4_ SE-week: M4, H5, V5 &amp; V6</t>
  </si>
  <si>
    <t xml:space="preserve">Sectiewerktijd 14.30-17.00 uur </t>
  </si>
  <si>
    <t>PO BECO H5 &amp; V6_in de middag [STA]</t>
  </si>
  <si>
    <t>In the spotlight: Hannukkah</t>
  </si>
  <si>
    <t>kerstactiviteit onderbouw - kerstvolleybal bovenbouw - kerstactiviteit personeel</t>
  </si>
  <si>
    <t xml:space="preserve">#Einde periode 2 </t>
  </si>
  <si>
    <t>#Let op: géén nieuw rooster, tweede helft van het rooster start op 10 februari</t>
  </si>
  <si>
    <t>#Start periode 3_van 6 januari t/m 21 maart 2025</t>
  </si>
  <si>
    <t>#Voor de voorjaarsvakantie: goede gesprekken met alle medewerkers</t>
  </si>
  <si>
    <t>Studieochtend inclusief nieuwjaarsontbijt_start lessen om 13.00 uur</t>
  </si>
  <si>
    <t xml:space="preserve">Ontwikkelgroepen 3e sessie 14.30-17.00 uur </t>
  </si>
  <si>
    <t>NEMO_ M2_hele dag [BAK]</t>
  </si>
  <si>
    <t>Voetbaltoernooi ronde 3_ lj 4 t/m 6_vanaf 13.45 uur [LO]</t>
  </si>
  <si>
    <t xml:space="preserve">Inhalen SE's vanaf 14.30 uur </t>
  </si>
  <si>
    <t xml:space="preserve">Inhalen SE's vanaf 13.30 uur </t>
  </si>
  <si>
    <t>Overleg sectievoorzitters met de schoolleiding_16.00-16.45 uur [STB]</t>
  </si>
  <si>
    <t xml:space="preserve">Sectiewerktijd </t>
  </si>
  <si>
    <t>Deadline inschrijven studies HBO &amp; WO met numerus fixus [JHS &amp; TRP]</t>
  </si>
  <si>
    <t>Informatieavond International Students_19.00 uur [SRI]</t>
  </si>
  <si>
    <t>Webinar profielen en vakken H3_20.00 uur [JHS]</t>
  </si>
  <si>
    <t>Webinar profielen en vakken V3_19.00 uur [TRP]</t>
  </si>
  <si>
    <t>Choice op Campus M2 [BAK]</t>
  </si>
  <si>
    <t>Voetbaltoernooi lj 4 t/m 6_ vanaf 13.45 uur [LO]</t>
  </si>
  <si>
    <t xml:space="preserve">  Week 4</t>
  </si>
  <si>
    <t>#CKV middagen (hele week)_M3, H4 &amp; V4_13.00 tot 16.00 uur [MRK]</t>
  </si>
  <si>
    <t xml:space="preserve">#Optie: wiskunde olympiade H4 &amp; V5 </t>
  </si>
  <si>
    <t>#Week 4 of 5: middentoetsen NT2</t>
  </si>
  <si>
    <t>Informatieavond Tweetalig onderwijs_19.00 uur [SRI]</t>
  </si>
  <si>
    <t>Profielwerkstukmiddag H5 &amp; V6 [PLK]</t>
  </si>
  <si>
    <t xml:space="preserve">Vanaf vandaag: inschrijven voor herkansingen TW2 en SEW2 [SCH &amp; HVN] </t>
  </si>
  <si>
    <t>Vanaf vandaag: invullen signaleringslijst</t>
  </si>
  <si>
    <t>CKV middagen (hele week)_M3, H4 &amp; V4_13.00 tot 16.00 uur [MRK]</t>
  </si>
  <si>
    <t>Dinsdagmiddag: reserve / nader in te vullen</t>
  </si>
  <si>
    <t>In de ochtend KLT examenklassen [SCH &amp; HVN] &amp; in de middag profielkeuzemiddag H3 &amp; V3 [JHS &amp; TRP] en profielwerkstukmiddag H5 &amp; V6 [PLK]</t>
  </si>
  <si>
    <t xml:space="preserve">Deadline inschrijven herkansingen TW2 en SEW2 [SCH &amp; HVN] </t>
  </si>
  <si>
    <t xml:space="preserve">Deadline invoeren voorlopige profielkeuze </t>
  </si>
  <si>
    <t xml:space="preserve">In de ochtend KLT examenklassen </t>
  </si>
  <si>
    <t>Voetbaltoernooi de finale lj 4_ 13.45-16.00 uur [LO]</t>
  </si>
  <si>
    <t>Deadline inleveren first draft proefielwerkstuk H5 &amp; V6 [PLK]</t>
  </si>
  <si>
    <t>MR vergadering</t>
  </si>
  <si>
    <t xml:space="preserve">Scholing 3e sessie_14.30-17.00 uur </t>
  </si>
  <si>
    <t>Webinar: 'Doorstromen van M4 naar H4'_ouders en leerlingen - 19.00 uur [BAK &amp; JHS]</t>
  </si>
  <si>
    <t>Informatieavond leerlingen en ouders M2 en M3 over profiel en pakketkeuze [BAK]</t>
  </si>
  <si>
    <t>Soapbox challenge H2, H3, V2 &amp; V3_tijd volgt [BHR &amp; BKZ]</t>
  </si>
  <si>
    <t xml:space="preserve">  Week 6</t>
  </si>
  <si>
    <t>#Start beoordelingscyclus nieuwe medewerkers</t>
  </si>
  <si>
    <t>Herkansingen SE-week_vanaf 14.30 uur [SCH &amp; HVN]</t>
  </si>
  <si>
    <t>Ontwikkelgroepen 4e sessie_14.30-17.00 uur</t>
  </si>
  <si>
    <t>PWS markt voor ouders door leerlingen van H5 en V6_18.00-20.00 uur (klaarzetten leerlingen vanaf 17.00 uur) [PLK]</t>
  </si>
  <si>
    <t>Wally Bally toernooi_ lj 1 in 3 groepen_hele dag [LO]</t>
  </si>
  <si>
    <t>Verkort lesrooster tot 13.30 uur i.v.m. leerlingbesprekingen M2, M3, H3, V4, M4, H5 &amp; V6</t>
  </si>
  <si>
    <t xml:space="preserve">Herkansingen toetsweek 2 PW en SE_ vanaf 14.30 uur [SCH &amp; HVN] </t>
  </si>
  <si>
    <t>Sollicitatietraining M3_ tot 13.30 uur in 2 groepen [BAK]</t>
  </si>
  <si>
    <t>KUA weekend excursie_H5 &amp; V5 [JHS]</t>
  </si>
  <si>
    <t xml:space="preserve">  Week 7</t>
  </si>
  <si>
    <t xml:space="preserve">#Deze week 10 t/m 14 februari): voorbereiden ILP-gesprekken examenklassen en M3, H3 &amp; V3 in de mentorles </t>
  </si>
  <si>
    <t>Pro Demos H5 &amp; V6 [PLK]</t>
  </si>
  <si>
    <t>Stageweek M3 [BTL]</t>
  </si>
  <si>
    <t>Start rooster tweede helft schooljaar - LO lessen examenklassen vervallen</t>
  </si>
  <si>
    <t>Volgens schema_Meet and Greet Experience (de Meet and Greet) M2 [BAK]</t>
  </si>
  <si>
    <t>Open Huis Tweetalig onderwijs_18.30-21.00 uur [SRI]</t>
  </si>
  <si>
    <t>Leerlingen lesvrij: ontwikkeldag personeel: individueel</t>
  </si>
  <si>
    <t xml:space="preserve">1e uur lesvrij </t>
  </si>
  <si>
    <t>Deadline inleveren profielwerkstuk mavo/havo/vwo</t>
  </si>
  <si>
    <t xml:space="preserve">KM21 museum Den Haag_ M4, H4 &amp; V4 </t>
  </si>
  <si>
    <t xml:space="preserve">  Week 8</t>
  </si>
  <si>
    <t>Deadline aanmelden doorstroom H5-V5 (TRP) en M4-H4 (JHS)</t>
  </si>
  <si>
    <t>Deadline profielkeuze (Zermelo op slot voor ouders en leerlingen)</t>
  </si>
  <si>
    <t>ILP-gesprekken M2, H3, V3, M4, H4, H5 &amp; V6</t>
  </si>
  <si>
    <t>Labexperiment 'lab met een luchtje'V4_op de UvA [KDW]</t>
  </si>
  <si>
    <t>Personeel Dalton eet in onze aula voorafgaand aan hun Open Huis_+/- 17.00 uur</t>
  </si>
  <si>
    <t>Finale voorleeswedstrijd brugklas_19.00 uur [DLS]</t>
  </si>
  <si>
    <t>Basketbaltoernooi lj 4 t/m 6_ vanaf 13.45 uur [LO]</t>
  </si>
  <si>
    <t>In the spotlight: start Ramadan</t>
  </si>
  <si>
    <t>#3 maart t/m 25 april: inschrijvingen DELF scolaire [ARS]</t>
  </si>
  <si>
    <t>#Deze week (3 t/m 7 maart): uitwisseling M3 met Gerona</t>
  </si>
  <si>
    <t xml:space="preserve">#Optie: reisweek en uitwisselingen (3 t/m 7 maart) </t>
  </si>
  <si>
    <t>Dodgebaltoernooi lj 2_hele dag [LO]</t>
  </si>
  <si>
    <t>Deadline inleveren cijfers profielwerkstuk &amp; aanleveren PWS voor de profielwerkstukprijs [PLK]</t>
  </si>
  <si>
    <t>Scholing 4e sessie_14.30-17.00 uur</t>
  </si>
  <si>
    <t>Vertrekdag uitwisseling Girona_M3_4 maart t/m 8 maart 2025 [ROO]</t>
  </si>
  <si>
    <t>Excursie waterleidingduinen (en riollzuivering) M4_hele dag [OWK]</t>
  </si>
  <si>
    <t>Terugkomdag uitwisseling Girona_M3_4 maart t/m 8 maart 2025 [ROO]</t>
  </si>
  <si>
    <t>Tentamentraining M4H5V6 op 8 en g maart</t>
  </si>
  <si>
    <t>Teambijeenkomst</t>
  </si>
  <si>
    <t>Catch &amp; Scratch toernooi lj 1_dag 1 [LO]</t>
  </si>
  <si>
    <t>Toetsweek 3_M3, H3, V3, H4, V4, &amp; V5_ SE-week M4, H5 &amp; V6 - Projectweek &amp; toetsen NE/EN/WI/VAS lj 1 &amp; 2. Magister op slot voor leerlingen</t>
  </si>
  <si>
    <t>Catch &amp; Scratch toernooi lj 1_dag 2 [LO]</t>
  </si>
  <si>
    <t>In the spotlight: Holi</t>
  </si>
  <si>
    <t xml:space="preserve">Catch &amp; Scratch toernooi lj 2_dag 1 [LO] </t>
  </si>
  <si>
    <t>MGE event (meeloopdag)_M2_hele dag [BAK]</t>
  </si>
  <si>
    <t>Sectiewerktijd</t>
  </si>
  <si>
    <t>Teylers museum_M1 (helft)_ochtend [BAK]</t>
  </si>
  <si>
    <t xml:space="preserve">Catch &amp; Scratch toernooi lj 2_dag 2 [LO] </t>
  </si>
  <si>
    <t>Catch &amp; Scratch toernooi finaledag voor de winnaars lj 1 en lj 2 [LO]</t>
  </si>
  <si>
    <t>CPE Kunst M4_van 9.00-15.00 uur - opbouwen expositie 16.00-17.00 uur &amp;  tentoonstelling 17.00-18.00 uur [MRK]</t>
  </si>
  <si>
    <t>Floorbaltoernooi lj 3 t/m 6_ vanaf 13.45 uur [LO]</t>
  </si>
  <si>
    <t>#Einde periode 3</t>
  </si>
  <si>
    <t>#Start periode 4_van 24 maart t/m 27 juni 2025</t>
  </si>
  <si>
    <t>CPE Kunst M4_ eerste zitting (15 min opening examen) [MRK]</t>
  </si>
  <si>
    <t>Deze week (25 t/m 31 maart): digitaal inschrijven groep 8 leerlingen [SRI]</t>
  </si>
  <si>
    <t>Inhalen toetsen TW3_ na 14.30 uur [SCH]</t>
  </si>
  <si>
    <t>Open dag Nova College M4_ 16.00-18.00 uur [BAK]</t>
  </si>
  <si>
    <t>Inhalen SE's TW3_vanaf 13.30 uur [SCH &amp; HVN]</t>
  </si>
  <si>
    <t xml:space="preserve">Ontwikkelgroepen sessie 5_14.30-17.00 uur </t>
  </si>
  <si>
    <t>Optie Joods Historisch M3 &amp; Teylers M1_hele dag [BAK]</t>
  </si>
  <si>
    <t>CPE Kunst M4_tweede zitting 9.00-13.00 uur [MRK]</t>
  </si>
  <si>
    <t>CPE kunst M4_ derde zitting 9.00-13.00 uur [MRK]</t>
  </si>
  <si>
    <t>Voetvolley toernooi lj 3 t/m 6_13.45-16.00 uur</t>
  </si>
  <si>
    <t>Gebruik aula door toneelclub Mucato [HWN]</t>
  </si>
  <si>
    <t>In the spotlight: Suikerfeest</t>
  </si>
  <si>
    <t>Deadline inschrijven MBO-opleidingen [BAK &amp; JHS]</t>
  </si>
  <si>
    <t xml:space="preserve">Vanaf vandaag: inschrijven herkansingen (t/m 4 april) </t>
  </si>
  <si>
    <t>Deadline invoeren cijfers TW3</t>
  </si>
  <si>
    <t>Onderwijscafé voor: ouders, leerlingen en personeel [STB]</t>
  </si>
  <si>
    <t>Badmintontoernooi lj 4 t/m 6_13.45-16.00 uur [LO]</t>
  </si>
  <si>
    <t xml:space="preserve">Broodjesdag (ouderraad)_alle leerjaren </t>
  </si>
  <si>
    <t>CPE Kunst M4_vierde zitting 9.00-15.00 uur &amp; expositie 16.00-18.00 uur [MRK]</t>
  </si>
  <si>
    <t xml:space="preserve">Deadline inschrijven herkansingen </t>
  </si>
  <si>
    <t>FCE examen [BTL]</t>
  </si>
  <si>
    <t>De-Centrale loting (mits noodzakelijk) groep 8 leerlingen_op eigen school [SRI]</t>
  </si>
  <si>
    <t xml:space="preserve">Deze week: voorbereiden ILP-gesprekken in de mentorlessen lj1, H2, V2, M3, V4 &amp; V5 </t>
  </si>
  <si>
    <t>Week 15 of 16: stralingspracticum V5 [TAK]</t>
  </si>
  <si>
    <t>Centrale loting groep 8 leerlingen_HLML Tweetalig [SRI]</t>
  </si>
  <si>
    <t>Herkansingen SE's vanaf 13.30 uur [SCH &amp; HVN]</t>
  </si>
  <si>
    <t xml:space="preserve">Verkort lesrooster tot 13.00 uur i.v.m. leerlingbespreking lj1, H2, V2, M3, V4 &amp; V5 </t>
  </si>
  <si>
    <t>Uitslag Centrale loting groep 8 bekend, communicatie met ouders en leerlingen_na 13.00 uur [SRI]</t>
  </si>
  <si>
    <t>Girlsday M2 [BAK]</t>
  </si>
  <si>
    <t>Informatieavond overstappen van havo naar mavo [BAK &amp; JHS]</t>
  </si>
  <si>
    <t xml:space="preserve">Herkansingen toetsen vanaf 14.30 uur </t>
  </si>
  <si>
    <t>Cambridge Examen Amsterdam [RYL]</t>
  </si>
  <si>
    <t xml:space="preserve">  Week 16</t>
  </si>
  <si>
    <t>ILP-gesprekken lj1, H2, V2, M3, V4 &amp; V5_vanaf 13.00 uur</t>
  </si>
  <si>
    <t>Overleg conrectoren en coördinatoren vanaf 13.00 uur</t>
  </si>
  <si>
    <t>Deadline invoeren cijfers herkansingen examenklassen</t>
  </si>
  <si>
    <t>Excursie rioolwaterzuivering M2_hele dag [OWK]</t>
  </si>
  <si>
    <t>Inschrijven nieuwe brugklasleerlingen [SRI]</t>
  </si>
  <si>
    <t>Laatste lesdag examenkandidaten en tekenen cijferlijsten [HVN]</t>
  </si>
  <si>
    <t>Voorlichtingsavond eindexamen_M4, H5 &amp; V6 [SCH &amp; HVN]</t>
  </si>
  <si>
    <t>Examentraining examenklassen [SCH &amp; HVN]</t>
  </si>
  <si>
    <t>SE PO wateronderxoek V4_vanaf 11.00 uur [GLR]</t>
  </si>
  <si>
    <t>Lesmarathon [WDN]</t>
  </si>
  <si>
    <t>Badmintontoernooi lj 1 t/m 3_13.45-16.00 uur [LO]</t>
  </si>
  <si>
    <t>Cijfers naar DUO - uitje examenkandidaten [coordinatoren]</t>
  </si>
  <si>
    <t>Deadline opgeven IB_H4 &amp; V5 [RYL &amp; SDR]</t>
  </si>
  <si>
    <t>Examenuitje_M4, H5 &amp; V6_hele dag [HVN]</t>
  </si>
  <si>
    <t>Goede vrijdag - normale lesdag</t>
  </si>
  <si>
    <t>In the spotlight: Pasen</t>
  </si>
  <si>
    <t>Tweede paasdag - vrije dag
Meivakantie (school)</t>
  </si>
  <si>
    <t>Meivakantie (school)</t>
  </si>
  <si>
    <t>Meivakantie (landelijk)</t>
  </si>
  <si>
    <t>Deadline inschrijven studies HBO &amp; WO zonder numerus fixus [JHS &amp; TRP]</t>
  </si>
  <si>
    <t>Uitwisseling Shanghai, China_vwo 5 Chinees_ vertrekdag naar China t/m 12 mei 2025 [DCR &amp; STM]</t>
  </si>
  <si>
    <t>#Deze week (5 t/m 9 mei): uitwisseling M3_ Hoofddorp</t>
  </si>
  <si>
    <t xml:space="preserve">Bevrijdingsdag, vrije dag </t>
  </si>
  <si>
    <t>Vertrekdag reis Praag_H4 &amp; V4_5 mei t/m 9 mei 2025 [SCH &amp; JST]</t>
  </si>
  <si>
    <t xml:space="preserve">Afname VAS-toets_M3, H3 &amp; V3 (excl. NT2): Taak 1 + 2 Nederlands_8.15-10.30 uur </t>
  </si>
  <si>
    <t>Plenair instructie voor alle examendocenten_13.30 uur [SCH &amp; HVN]</t>
  </si>
  <si>
    <t>Scholing 5e sessie_14.30-17.00 uur</t>
  </si>
  <si>
    <t>Start thuisprogramma_uitwisseling Girona_6 mei t/m 10 mei [ROO]</t>
  </si>
  <si>
    <t>Vertrekdag reis Berlijn_H4 &amp; V4_6 mei t/m 10 mei 2025 [SCH &amp; JST]</t>
  </si>
  <si>
    <t>Vertrekdag reis Partijs_H4 &amp; V4_6 mei t/m 9 mei 2025 [SCH &amp; JST]</t>
  </si>
  <si>
    <t xml:space="preserve">Afname VAS-toets_M3, H3 &amp; V3 (excl. NT2): Taak 5 + 6 wiskunde/rekenen_8.15-10.30 uur </t>
  </si>
  <si>
    <t>In the spotlight: Wesak</t>
  </si>
  <si>
    <t xml:space="preserve">Afname VAS-toets_M3: Taak 3 + 4 Engels_11.00-12.30 uur </t>
  </si>
  <si>
    <t>IB examen H5 en V6 [RYL &amp; SDR]</t>
  </si>
  <si>
    <t>Terugkomst uit Parijs_H4 &amp; V4_6 mei t/m 9 mei 2025 [SCH &amp; JST]</t>
  </si>
  <si>
    <t>Terugkomst uit Praag_H4 &amp; V4_5 mei t/m 9 mei 2025 [SCH &amp; JST]</t>
  </si>
  <si>
    <t>Slotdag thuisprogramma_uitwisseling Girona_6 mei t/m 10 mei [ROO]</t>
  </si>
  <si>
    <t>Terugkomst uit Berlijn_H4 &amp; V4_6 mei t/m 10 mei 2025 [SCH &amp; JST]</t>
  </si>
  <si>
    <t>#Deze week 12 t/m 16 mei): chemistry &amp; art project HV3N (optie) [KDW]</t>
  </si>
  <si>
    <t>CE 1e tijdvak: 13u30-16u30: economie vwo</t>
  </si>
  <si>
    <t>CE1 1e tijdvak: 13u30-16u30: geschiedenis havo</t>
  </si>
  <si>
    <t>Cito reading exam M3 [BTL]</t>
  </si>
  <si>
    <t>Labexperiment 'Aspirine maken'5V_op de UvA [KDW]</t>
  </si>
  <si>
    <t>Terugkomst uit China_uitwisseling Shanghai, China_vwo 5 Chinees_2 mei t/m 12 mei 2025 [DCR &amp; STM]</t>
  </si>
  <si>
    <t xml:space="preserve">Afname VAS-toets_M3, H3 &amp; V3 (excl. NT2): inhaalmoment taak 1 t/m 6 Ne/rek/wis_vanaf 13.45 uur </t>
  </si>
  <si>
    <t>CE1 1e tijdvak: 13u30-16u30: geschiedenis vwo</t>
  </si>
  <si>
    <t>CE1 1e tijdvak: 13u30-15u30: aardrijkskunde vmbo GL/TL</t>
  </si>
  <si>
    <r>
      <rPr>
        <sz val="11"/>
        <color rgb="FF000000"/>
        <rFont val="Calibri"/>
        <family val="2"/>
        <scheme val="minor"/>
      </rPr>
      <t>CE1 1e tijdvak: 13u30-16u00: Engels havo (</t>
    </r>
    <r>
      <rPr>
        <b/>
        <sz val="11"/>
        <color rgb="FF000000"/>
        <rFont val="Calibri"/>
        <family val="2"/>
        <scheme val="minor"/>
      </rPr>
      <t>+ mavo 4 TTO leerlingen die deelnemen, quarantaine situatie</t>
    </r>
    <r>
      <rPr>
        <sz val="11"/>
        <color rgb="FF000000"/>
        <rFont val="Calibri"/>
        <family val="2"/>
        <scheme val="minor"/>
      </rPr>
      <t>)</t>
    </r>
  </si>
  <si>
    <t xml:space="preserve">Leerlingen lesvrij vanaf 13.00 uur_ontwikkelmiddag personeel: individueel </t>
  </si>
  <si>
    <t xml:space="preserve">Sectiewerktijd_14.30-17.00 uur </t>
  </si>
  <si>
    <t>CE1 1e tijdvak: 13u30-15u30: beeldende vorming vmbo GL/TL</t>
  </si>
  <si>
    <t xml:space="preserve">Examengala in de avond </t>
  </si>
  <si>
    <t xml:space="preserve">Ontwikkelgroepen 6e sessie _14.30-17.00 uur </t>
  </si>
  <si>
    <t>3 honkentoernooi lj1_ hele dag: in 3 sessies [LO]</t>
  </si>
  <si>
    <t>Hemelvaartsdag - vrije dag</t>
  </si>
  <si>
    <t>Dag na Hemelvaartsdag - geen lessen, vrije dag</t>
  </si>
  <si>
    <t>Crickettoernooi lj 2_hele dag: in 2 groepen [LO]</t>
  </si>
  <si>
    <t>Scholing 6e sessie_14.30-17.00 uur</t>
  </si>
  <si>
    <t>Fight for your rights lj 1 [sectie Engels]</t>
  </si>
  <si>
    <t>Leerlingen lesvrij vanaf 13.00 uur_ontwikkelmiddag secties</t>
  </si>
  <si>
    <t>Talent Show_avond [PLT &amp; TMN]</t>
  </si>
  <si>
    <t>#Week 24 of 25: eindtoetsen NT2</t>
  </si>
  <si>
    <t>2e Pinksterdag - vrije dag</t>
  </si>
  <si>
    <t>DELF scolaire: schriftelijk onderdeel [ARS]</t>
  </si>
  <si>
    <t>Bekendmaking normerking CE1 1e tijdvak_om 8.00 uur_uitslagdag</t>
  </si>
  <si>
    <r>
      <rPr>
        <sz val="11"/>
        <color rgb="FF000000"/>
        <rFont val="Calibri"/>
        <family val="2"/>
      </rPr>
      <t xml:space="preserve">DELF scolaire: mondeling </t>
    </r>
    <r>
      <rPr>
        <b/>
        <sz val="11"/>
        <color rgb="FF000000"/>
        <rFont val="Calibri"/>
        <family val="2"/>
      </rPr>
      <t>B1</t>
    </r>
    <r>
      <rPr>
        <sz val="11"/>
        <color rgb="FF000000"/>
        <rFont val="Calibri"/>
        <family val="2"/>
      </rPr>
      <t xml:space="preserve"> [ARS]</t>
    </r>
  </si>
  <si>
    <t>CE2 - 2e tijdvak</t>
  </si>
  <si>
    <t xml:space="preserve">Ontwikkelgroepen sessie 7 _14.30-17.00 uur </t>
  </si>
  <si>
    <t>Leerlingen lesvrij vanaf 13.00 uur_Studiemiddag personeel</t>
  </si>
  <si>
    <t>CE2 - 2e tijdvak
Toetsweek 4 - hele school. Magister op slot voor leerlingen</t>
  </si>
  <si>
    <r>
      <rPr>
        <sz val="11"/>
        <color rgb="FF000000"/>
        <rFont val="Calibri"/>
        <family val="2"/>
      </rPr>
      <t xml:space="preserve">DELF scolaire: mondeling </t>
    </r>
    <r>
      <rPr>
        <b/>
        <sz val="11"/>
        <color rgb="FF000000"/>
        <rFont val="Calibri"/>
        <family val="2"/>
      </rPr>
      <t>A2</t>
    </r>
    <r>
      <rPr>
        <sz val="11"/>
        <color rgb="FF000000"/>
        <rFont val="Calibri"/>
        <family val="2"/>
      </rPr>
      <t xml:space="preserve"> [ARS]</t>
    </r>
  </si>
  <si>
    <t>Schoolexamentraining (weekend) op inschrijving_M3, H4, V4 &amp; V5_op school [SCH]</t>
  </si>
  <si>
    <t>HSK-examens: HSK1 en HSK2_ V3 &amp; V4 Chinees [GWN/CVR]</t>
  </si>
  <si>
    <t>#Tentamentraining M3, H4, V4 &amp; V5 op 21 en 22 juni</t>
  </si>
  <si>
    <t>CE2 - 2e tijdvak
Toetsweek 4 - hele school</t>
  </si>
  <si>
    <t>Scholing 7e sessie_14.30-17.00 uur</t>
  </si>
  <si>
    <t>Toetsweek 4 - hele school</t>
  </si>
  <si>
    <t>kennismakingsmiddag nieuwe brugklasleerlingen 14.00-16.00 uur [SRI]</t>
  </si>
  <si>
    <t>Sportdag lj 1_hele dag [LO]</t>
  </si>
  <si>
    <t>inhalen SE's TW4 [SCH &amp; HVN]</t>
  </si>
  <si>
    <t>Bekendmaking normerking CE2 2e tijdvak_8.00 uur_uitslagdag herkansingen</t>
  </si>
  <si>
    <t>Diplomering vwo 15.00 uur-18.00 uur</t>
  </si>
  <si>
    <t>In the spotlight: Keti Koti</t>
  </si>
  <si>
    <t>Start thuisprogramma_uitwisseling Shanghai, China_1 juli t/m 7 juli [DCR &amp; WLD]</t>
  </si>
  <si>
    <t>Deadline invoeren aanpassingen cijfers TW4_8.00 uur_Magister dicht voor docenten</t>
  </si>
  <si>
    <t>Herkansingen SE's [SCH &amp; HVN]</t>
  </si>
  <si>
    <t>Slotdag thuisprogramma_uitwisselign Shanghai, China [DCR &amp; WLD]</t>
  </si>
  <si>
    <t>Bijeenkomst doublanten</t>
  </si>
  <si>
    <t>Optie teamvergadering / sectievergadering 11.00-14.00 uur</t>
  </si>
  <si>
    <t xml:space="preserve">Revisie vergaderingen_10.00 uur </t>
  </si>
  <si>
    <t>Slotdag: rapporten uitdelen &amp; afsluiting met personeel</t>
  </si>
  <si>
    <t xml:space="preserve">Start zomervakantie t/m 24 augustus 2025 (regio Noord) </t>
  </si>
  <si>
    <t xml:space="preserve">  Week 29</t>
  </si>
  <si>
    <t>#Afsluiting Ouderraad</t>
  </si>
  <si>
    <t>#Vergadering Ouderraad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</si>
</sst>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\'yy"/>
    <numFmt numFmtId="165" formatCode="dddd"/>
  </numFmts>
  <fonts count="4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444444"/>
      <name val="Aptos Narrow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Aptos Narrow"/>
      <family val="2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scheme val="minor"/>
    </font>
    <font>
      <sz val="11"/>
      <color rgb="FF242424"/>
      <name val="Aptos Narrow"/>
      <family val="2"/>
    </font>
    <font>
      <i/>
      <sz val="11"/>
      <color rgb="FF242424"/>
      <name val="Aptos Narrow"/>
      <family val="2"/>
    </font>
    <font>
      <sz val="11"/>
      <color theme="1"/>
      <name val="Aptos Narrow"/>
      <family val="2"/>
    </font>
    <font>
      <sz val="11"/>
      <color rgb="FFFF0000"/>
      <name val="Calibri"/>
      <family val="2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  <font>
      <sz val="11"/>
      <color rgb="FF7030A0"/>
      <name val="Aptos Narrow"/>
      <family val="2"/>
    </font>
    <font>
      <b/>
      <sz val="11"/>
      <color rgb="FF7030A0"/>
      <name val="Calibri"/>
      <family val="2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charset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Aptos Narrow"/>
      <family val="2"/>
      <charset val="1"/>
    </font>
    <font>
      <b/>
      <sz val="11"/>
      <color theme="1"/>
      <name val="Calibri"/>
      <family val="2"/>
    </font>
    <font>
      <sz val="11"/>
      <name val="Aptos Narrow"/>
      <family val="2"/>
      <charset val="1"/>
    </font>
    <font>
      <sz val="11"/>
      <name val="Calibri"/>
      <family val="2"/>
    </font>
    <font>
      <sz val="11"/>
      <name val="Aptos Narrow"/>
      <family val="2"/>
    </font>
    <font>
      <sz val="11"/>
      <name val="Calibri"/>
      <family val="2"/>
      <charset val="1"/>
    </font>
    <font>
      <i/>
      <sz val="11"/>
      <color rgb="FF7030A0"/>
      <name val="Calibri"/>
      <family val="2"/>
      <charset val="1"/>
    </font>
    <font>
      <sz val="11"/>
      <color rgb="FF242424"/>
      <name val="Aptos Narrow"/>
      <charset val="1"/>
    </font>
    <font>
      <sz val="11"/>
      <color rgb="FF242424"/>
      <name val="Calibri"/>
      <scheme val="minor"/>
    </font>
    <font>
      <sz val="11"/>
      <color theme="1"/>
      <name val="Calibri"/>
      <family val="2"/>
      <charset val="1"/>
    </font>
    <font>
      <sz val="11"/>
      <color rgb="FF000000"/>
      <name val="Aptos Narrow"/>
    </font>
    <font>
      <sz val="11"/>
      <color rgb="FF000000"/>
      <name val="Calibri"/>
      <scheme val="minor"/>
    </font>
    <font>
      <sz val="11"/>
      <color rgb="FF000000"/>
      <name val="Calibri"/>
      <charset val="1"/>
    </font>
    <font>
      <i/>
      <sz val="11"/>
      <color theme="1"/>
      <name val="Aptos Narrow"/>
      <charset val="1"/>
    </font>
    <font>
      <b/>
      <sz val="11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0" borderId="0" xfId="0" applyFont="1"/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right" vertical="center"/>
    </xf>
    <xf numFmtId="165" fontId="0" fillId="3" borderId="0" xfId="0" applyNumberFormat="1" applyFill="1" applyAlignment="1">
      <alignment horizontal="right" vertical="center"/>
    </xf>
    <xf numFmtId="165" fontId="4" fillId="3" borderId="0" xfId="0" applyNumberFormat="1" applyFont="1" applyFill="1" applyAlignment="1">
      <alignment horizontal="right" vertical="center"/>
    </xf>
    <xf numFmtId="165" fontId="6" fillId="3" borderId="0" xfId="0" applyNumberFormat="1" applyFont="1" applyFill="1" applyAlignment="1">
      <alignment horizontal="right" vertical="center"/>
    </xf>
    <xf numFmtId="165" fontId="0" fillId="2" borderId="0" xfId="0" applyNumberForma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3" borderId="0" xfId="0" applyFont="1" applyFill="1" applyAlignment="1" applyProtection="1">
      <alignment vertical="center"/>
      <protection locked="0"/>
    </xf>
    <xf numFmtId="0" fontId="0" fillId="4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 applyAlignme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3" fillId="2" borderId="0" xfId="0" applyFont="1" applyFill="1"/>
    <xf numFmtId="0" fontId="4" fillId="0" borderId="0" xfId="0" applyFont="1" applyAlignment="1" applyProtection="1">
      <alignment vertical="center"/>
      <protection locked="0"/>
    </xf>
    <xf numFmtId="0" fontId="14" fillId="3" borderId="0" xfId="0" applyFont="1" applyFill="1"/>
    <xf numFmtId="0" fontId="13" fillId="0" borderId="0" xfId="0" applyFont="1"/>
    <xf numFmtId="0" fontId="0" fillId="2" borderId="0" xfId="0" applyFill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0" fillId="5" borderId="0" xfId="0" applyFill="1" applyAlignment="1" applyProtection="1">
      <alignment vertical="center" wrapText="1"/>
      <protection locked="0"/>
    </xf>
    <xf numFmtId="1" fontId="0" fillId="5" borderId="0" xfId="0" applyNumberFormat="1" applyFill="1" applyAlignment="1">
      <alignment horizontal="center" vertical="center"/>
    </xf>
    <xf numFmtId="165" fontId="0" fillId="5" borderId="0" xfId="0" applyNumberFormat="1" applyFill="1" applyAlignment="1">
      <alignment horizontal="right" vertical="center"/>
    </xf>
    <xf numFmtId="164" fontId="0" fillId="5" borderId="0" xfId="0" applyNumberFormat="1" applyFill="1" applyAlignment="1" applyProtection="1">
      <alignment horizontal="right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Alignment="1">
      <alignment horizontal="center" vertical="center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6" borderId="0" xfId="0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right" vertical="center"/>
    </xf>
    <xf numFmtId="164" fontId="0" fillId="6" borderId="0" xfId="0" applyNumberFormat="1" applyFill="1" applyAlignment="1" applyProtection="1">
      <alignment horizontal="right"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>
      <alignment wrapText="1"/>
    </xf>
    <xf numFmtId="0" fontId="31" fillId="0" borderId="0" xfId="0" applyFont="1" applyAlignment="1" applyProtection="1">
      <alignment vertical="center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0" fillId="7" borderId="0" xfId="0" applyFill="1"/>
    <xf numFmtId="0" fontId="32" fillId="0" borderId="0" xfId="0" applyFont="1"/>
    <xf numFmtId="0" fontId="31" fillId="2" borderId="0" xfId="0" applyFont="1" applyFill="1" applyAlignme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31" fillId="0" borderId="0" xfId="0" applyFont="1" applyAlignment="1" applyProtection="1">
      <alignment vertical="center" wrapText="1"/>
      <protection locked="0"/>
    </xf>
    <xf numFmtId="0" fontId="0" fillId="8" borderId="0" xfId="0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5" fontId="0" fillId="8" borderId="0" xfId="0" applyNumberFormat="1" applyFill="1" applyAlignment="1">
      <alignment horizontal="right" vertical="center"/>
    </xf>
    <xf numFmtId="164" fontId="0" fillId="8" borderId="0" xfId="0" applyNumberFormat="1" applyFill="1" applyAlignment="1" applyProtection="1">
      <alignment horizontal="right"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0" fillId="7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65" fontId="0" fillId="7" borderId="0" xfId="0" applyNumberFormat="1" applyFill="1" applyAlignment="1">
      <alignment horizontal="right" vertical="center"/>
    </xf>
    <xf numFmtId="164" fontId="0" fillId="7" borderId="0" xfId="0" applyNumberFormat="1" applyFill="1" applyAlignment="1" applyProtection="1">
      <alignment horizontal="right"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/>
    </xf>
    <xf numFmtId="0" fontId="34" fillId="5" borderId="0" xfId="0" applyFont="1" applyFill="1" applyAlignment="1" applyProtection="1">
      <alignment vertical="center"/>
      <protection locked="0"/>
    </xf>
    <xf numFmtId="0" fontId="31" fillId="8" borderId="0" xfId="0" applyFont="1" applyFill="1" applyAlignment="1" applyProtection="1">
      <alignment vertical="center"/>
      <protection locked="0"/>
    </xf>
    <xf numFmtId="0" fontId="31" fillId="5" borderId="0" xfId="0" applyFont="1" applyFill="1" applyAlignment="1" applyProtection="1">
      <alignment vertical="center"/>
      <protection locked="0"/>
    </xf>
    <xf numFmtId="0" fontId="31" fillId="5" borderId="0" xfId="0" applyFont="1" applyFill="1" applyAlignment="1" applyProtection="1">
      <alignment vertical="center" wrapText="1"/>
      <protection locked="0"/>
    </xf>
    <xf numFmtId="0" fontId="35" fillId="0" borderId="0" xfId="0" applyFont="1" applyAlignment="1" applyProtection="1">
      <alignment vertical="center"/>
      <protection locked="0"/>
    </xf>
    <xf numFmtId="0" fontId="0" fillId="6" borderId="0" xfId="0" applyFill="1"/>
    <xf numFmtId="0" fontId="31" fillId="7" borderId="0" xfId="0" applyFont="1" applyFill="1" applyAlignment="1" applyProtection="1">
      <alignment vertical="center"/>
      <protection locked="0"/>
    </xf>
    <xf numFmtId="0" fontId="2" fillId="0" borderId="0" xfId="0" applyFont="1"/>
    <xf numFmtId="0" fontId="36" fillId="5" borderId="0" xfId="0" applyFont="1" applyFill="1"/>
    <xf numFmtId="0" fontId="37" fillId="5" borderId="0" xfId="0" applyFont="1" applyFill="1" applyAlignment="1" applyProtection="1">
      <alignment vertical="center"/>
      <protection locked="0"/>
    </xf>
    <xf numFmtId="0" fontId="31" fillId="0" borderId="1" xfId="0" applyFont="1" applyBorder="1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vertical="center"/>
    </xf>
    <xf numFmtId="16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9" fillId="2" borderId="0" xfId="0" applyFont="1" applyFill="1" applyAlignment="1">
      <alignment vertical="center"/>
    </xf>
    <xf numFmtId="0" fontId="23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0" applyFont="1"/>
    <xf numFmtId="0" fontId="17" fillId="2" borderId="0" xfId="0" applyFont="1" applyFill="1"/>
    <xf numFmtId="0" fontId="23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164" fontId="0" fillId="5" borderId="0" xfId="0" applyNumberFormat="1" applyFill="1" applyAlignment="1">
      <alignment horizontal="right" vertical="center"/>
    </xf>
    <xf numFmtId="0" fontId="0" fillId="5" borderId="0" xfId="0" applyFill="1" applyAlignment="1">
      <alignment vertical="center"/>
    </xf>
    <xf numFmtId="0" fontId="21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3" fillId="5" borderId="0" xfId="0" applyFont="1" applyFill="1"/>
    <xf numFmtId="164" fontId="0" fillId="3" borderId="0" xfId="0" applyNumberForma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2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9" fillId="5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21" fillId="0" borderId="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right" vertical="center"/>
    </xf>
    <xf numFmtId="164" fontId="31" fillId="0" borderId="0" xfId="0" applyNumberFormat="1" applyFont="1" applyAlignment="1" applyProtection="1">
      <alignment horizontal="right"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0" fillId="9" borderId="0" xfId="0" applyFill="1"/>
    <xf numFmtId="0" fontId="0" fillId="10" borderId="0" xfId="0" applyFill="1" applyAlignment="1">
      <alignment horizontal="center" vertical="center"/>
    </xf>
    <xf numFmtId="1" fontId="0" fillId="10" borderId="0" xfId="0" applyNumberFormat="1" applyFill="1" applyAlignment="1">
      <alignment horizontal="center" vertical="center"/>
    </xf>
    <xf numFmtId="165" fontId="0" fillId="10" borderId="0" xfId="0" applyNumberFormat="1" applyFill="1" applyAlignment="1">
      <alignment horizontal="right" vertical="center"/>
    </xf>
    <xf numFmtId="164" fontId="0" fillId="10" borderId="0" xfId="0" applyNumberFormat="1" applyFill="1" applyAlignment="1" applyProtection="1">
      <alignment horizontal="right" vertical="center"/>
      <protection locked="0"/>
    </xf>
    <xf numFmtId="0" fontId="0" fillId="10" borderId="0" xfId="0" applyFill="1" applyAlignment="1" applyProtection="1">
      <alignment vertical="center"/>
      <protection locked="0"/>
    </xf>
    <xf numFmtId="0" fontId="0" fillId="10" borderId="0" xfId="0" applyFill="1"/>
    <xf numFmtId="0" fontId="0" fillId="9" borderId="0" xfId="0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165" fontId="0" fillId="9" borderId="0" xfId="0" applyNumberFormat="1" applyFill="1" applyAlignment="1">
      <alignment horizontal="right" vertical="center"/>
    </xf>
    <xf numFmtId="164" fontId="0" fillId="9" borderId="0" xfId="0" applyNumberFormat="1" applyFill="1" applyAlignment="1" applyProtection="1">
      <alignment horizontal="right"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13" fillId="5" borderId="0" xfId="0" applyFont="1" applyFill="1" applyAlignment="1" applyProtection="1">
      <alignment vertical="center"/>
      <protection locked="0"/>
    </xf>
    <xf numFmtId="0" fontId="38" fillId="3" borderId="0" xfId="0" applyFont="1" applyFill="1"/>
    <xf numFmtId="0" fontId="17" fillId="0" borderId="0" xfId="0" applyFont="1"/>
    <xf numFmtId="0" fontId="16" fillId="3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5" fontId="0" fillId="0" borderId="0" xfId="0" applyNumberFormat="1" applyAlignment="1" applyProtection="1">
      <alignment horizontal="right" vertical="center"/>
      <protection locked="0"/>
    </xf>
    <xf numFmtId="0" fontId="39" fillId="0" borderId="0" xfId="0" applyFont="1"/>
    <xf numFmtId="0" fontId="40" fillId="0" borderId="0" xfId="0" applyFont="1"/>
    <xf numFmtId="0" fontId="0" fillId="0" borderId="0" xfId="0" quotePrefix="1" applyAlignment="1" applyProtection="1">
      <alignment vertical="center"/>
      <protection locked="0"/>
    </xf>
    <xf numFmtId="0" fontId="41" fillId="0" borderId="0" xfId="0" applyFont="1"/>
    <xf numFmtId="0" fontId="13" fillId="5" borderId="0" xfId="0" applyFont="1" applyFill="1"/>
    <xf numFmtId="0" fontId="42" fillId="5" borderId="0" xfId="0" applyFont="1" applyFill="1"/>
    <xf numFmtId="0" fontId="43" fillId="5" borderId="0" xfId="0" applyFont="1" applyFill="1"/>
    <xf numFmtId="0" fontId="39" fillId="5" borderId="0" xfId="0" applyFont="1" applyFill="1"/>
    <xf numFmtId="0" fontId="44" fillId="5" borderId="0" xfId="0" applyFont="1" applyFill="1"/>
    <xf numFmtId="0" fontId="45" fillId="3" borderId="0" xfId="0" applyFont="1" applyFill="1"/>
    <xf numFmtId="0" fontId="45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5" fontId="2" fillId="5" borderId="0" xfId="0" applyNumberFormat="1" applyFont="1" applyFill="1" applyAlignment="1">
      <alignment horizontal="right" vertical="center"/>
    </xf>
    <xf numFmtId="164" fontId="2" fillId="5" borderId="0" xfId="0" applyNumberFormat="1" applyFont="1" applyFill="1" applyAlignment="1" applyProtection="1">
      <alignment horizontal="right" vertical="center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 applyProtection="1">
      <alignment horizontal="right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</cellXfs>
  <cellStyles count="1">
    <cellStyle name="Standaard" xfId="0" builtinId="0"/>
  </cellStyles>
  <dxfs count="348">
    <dxf>
      <font>
        <color theme="1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  <dxf>
      <numFmt numFmtId="164" formatCode="dd\ mmmm\ \'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5" formatCode="dddd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color theme="8" tint="0.79998168889431442"/>
      </font>
    </dxf>
    <dxf>
      <font>
        <color theme="0"/>
      </font>
    </dxf>
    <dxf>
      <font>
        <color theme="1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  <dxf>
      <numFmt numFmtId="164" formatCode="dd\ mmmm\ \'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5" formatCode="dddd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theme="8" tint="0.79998168889431442"/>
      </font>
    </dxf>
    <dxf>
      <font>
        <color theme="0"/>
      </font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ont>
        <color theme="0"/>
      </font>
    </dxf>
    <dxf>
      <font>
        <color theme="8" tint="0.79998168889431442"/>
      </font>
    </dxf>
    <dxf>
      <font>
        <color theme="1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numFmt numFmtId="164" formatCode="dd\ mmmm\ \'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numFmt numFmtId="165" formatCode="dddd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</dxf>
    <dxf>
      <font>
        <color theme="8" tint="0.79998168889431442"/>
      </font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/>
        <i val="0"/>
      </font>
      <fill>
        <patternFill>
          <bgColor rgb="FFBBE2D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 val="0"/>
        <i/>
      </font>
      <fill>
        <patternFill>
          <bgColor rgb="FFFFFFCC"/>
        </patternFill>
      </fill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1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  <dxf>
      <numFmt numFmtId="164" formatCode="dd\ mmmm\ \'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numFmt numFmtId="165" formatCode="dddd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b/>
        <i val="0"/>
      </font>
      <fill>
        <patternFill>
          <bgColor rgb="FFBBE2DC"/>
        </patternFill>
      </fill>
    </dxf>
    <dxf>
      <font>
        <b/>
        <i val="0"/>
      </font>
      <fill>
        <patternFill>
          <bgColor rgb="FFBBE2D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color theme="8" tint="0.79998168889431442"/>
      </font>
    </dxf>
    <dxf>
      <font>
        <color theme="0"/>
      </font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/>
        <i val="0"/>
      </font>
      <fill>
        <patternFill>
          <bgColor rgb="FFBBE2D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b/>
        <i val="0"/>
      </font>
      <fill>
        <patternFill>
          <bgColor rgb="FFBBE2D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 val="0"/>
      </font>
      <fill>
        <patternFill>
          <bgColor rgb="FFBBE2D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/>
        <i val="0"/>
      </font>
      <fill>
        <patternFill>
          <bgColor rgb="FFBBE2DC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 val="0"/>
      </font>
      <fill>
        <patternFill>
          <bgColor rgb="FFBBE2DC"/>
        </patternFill>
      </fill>
    </dxf>
    <dxf>
      <font>
        <b/>
        <i/>
        <color auto="1"/>
      </font>
      <fill>
        <patternFill>
          <bgColor rgb="FF66FF33"/>
        </patternFill>
      </fill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8" tint="0.79998168889431442"/>
      </font>
    </dxf>
    <dxf>
      <fill>
        <patternFill>
          <bgColor theme="8" tint="0.79998168889431442"/>
        </patternFill>
      </fill>
    </dxf>
    <dxf>
      <font>
        <b val="0"/>
        <i/>
      </font>
      <fill>
        <patternFill>
          <bgColor rgb="FFFFFFCC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/>
        <color auto="1"/>
      </font>
      <fill>
        <patternFill>
          <bgColor rgb="FF66FF33"/>
        </patternFill>
      </fill>
    </dxf>
    <dxf>
      <font>
        <b/>
        <i val="0"/>
      </font>
      <fill>
        <patternFill>
          <bgColor rgb="FFBBE2DC"/>
        </patternFill>
      </fill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</dxfs>
  <tableStyles count="0" defaultTableStyle="TableStyleMedium2" defaultPivotStyle="PivotStyleLight16"/>
  <colors>
    <mruColors>
      <color rgb="FFDDEBF7"/>
      <color rgb="FFFFFFCC"/>
      <color rgb="FFD9E1F2"/>
      <color rgb="FF66FF33"/>
      <color rgb="FFBBE2DC"/>
      <color rgb="FFA3D9D2"/>
      <color rgb="FFCCECFF"/>
      <color rgb="FFEAE3FF"/>
      <color rgb="FFB4C6E7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5" Type="http://schemas.openxmlformats.org/officeDocument/2006/relationships/theme" Target="theme/theme1.xml"/><Relationship Id="rId15" Type="http://schemas.openxmlformats.org/officeDocument/2006/relationships/customXml" Target="../customXml/item4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1A53A4E5-59D0-48B4-9352-992BA5B5A9F6}">
    <Anchor>
      <Comment id="{13882D98-58CA-4A9F-A9DB-56290FA7FA06}"/>
    </Anchor>
    <History>
      <Event time="2025-11-21T14:16:41.23" id="{4FB4100F-2D34-4785-8964-254D35FA8C99}">
        <Attribution userId="S::b.lursen@haarlemmermeerlyceum.nl::8756b173-7ab0-4285-80d6-ad7d07a8da4e" userName="Lürsen, B." userProvider="AD"/>
        <Anchor>
          <Comment id="{13882D98-58CA-4A9F-A9DB-56290FA7FA06}"/>
        </Anchor>
        <Create/>
      </Event>
      <Event time="2025-11-21T14:16:41.23" id="{F00DE155-DBB4-4F92-9BFD-9AF98D7D4FFA}">
        <Attribution userId="S::b.lursen@haarlemmermeerlyceum.nl::8756b173-7ab0-4285-80d6-ad7d07a8da4e" userName="Lürsen, B." userProvider="AD"/>
        <Anchor>
          <Comment id="{13882D98-58CA-4A9F-A9DB-56290FA7FA06}"/>
        </Anchor>
        <Assign userId="S::L.vanSeijen@haarlemmermeerlyceum.nl::7ce78793-b34d-4fb5-815d-14a7964b31dc" userName="Seijen, L. van" userProvider="AD"/>
      </Event>
      <Event time="2025-11-21T14:16:41.23" id="{A07F944E-1BCD-4DF1-9B51-3468F1378FA7}">
        <Attribution userId="S::b.lursen@haarlemmermeerlyceum.nl::8756b173-7ab0-4285-80d6-ad7d07a8da4e" userName="Lürsen, B." userProvider="AD"/>
        <Anchor>
          <Comment id="{13882D98-58CA-4A9F-A9DB-56290FA7FA06}"/>
        </Anchor>
        <SetTitle title="@Seijen, L. van toegevoegd"/>
      </Event>
    </History>
  </Task>
</Task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Seijen, L. van" id="{5A39AB56-F7B3-4D05-80B2-0B53C9FBD046}" userId="L.vanSeijen@haarlemmermeerlyceum.nl" providerId="PeoplePicker"/>
  <person displayName="Lürsen, B." id="{BA00B5C6-91EE-4DED-9AEF-37F7CEC49B17}" userId="S::b.lursen@haarlemmermeerlyceum.nl::8756b173-7ab0-4285-80d6-ad7d07a8da4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CE6CAD-38A2-4BED-BE70-BAB49F17580F}" name="Tabel24" displayName="Tabel24" ref="A1:G576" totalsRowShown="0" headerRowDxfId="206" dataDxfId="205">
  <autoFilter ref="A1:G576" xr:uid="{F9564820-54FE-41F6-927B-B697382AF7BE}"/>
  <tableColumns count="7">
    <tableColumn id="1" xr3:uid="{0505929C-5CFD-4101-82B6-4E1E690B7993}" name="Week_x000a_nummer" dataDxfId="204">
      <calculatedColumnFormula>IF(TRIM(Tabel24[[#This Row],[Datum]])&lt;&gt;"",WEEKNUM(Tabel24[[#This Row],[Datum]]),"")</calculatedColumnFormula>
    </tableColumn>
    <tableColumn id="2" xr3:uid="{7730B4AD-AB0D-400F-9A7E-FEBF5440AFF5}" name="Lesweek" dataDxfId="203">
      <calculatedColumnFormula>IF(TRIM(Tabel24[[#This Row],[Datum]])&lt;&gt;"",(+Tabel24[[#This Row],[Datum]]-DATE(2025,8,20))/7,"")</calculatedColumnFormula>
    </tableColumn>
    <tableColumn id="5" xr3:uid="{4E832DD2-EEA3-4398-A21C-DE407A9E8B86}" name="Dag" dataDxfId="202">
      <calculatedColumnFormula>IF(TRIM(Tabel24[[#This Row],[Datum]])&lt;&gt;"",Tabel24[[#This Row],[Datum]],"")</calculatedColumnFormula>
    </tableColumn>
    <tableColumn id="3" xr3:uid="{FAF85C38-9685-45AD-94BF-671B4EC51189}" name="Datum" dataDxfId="201"/>
    <tableColumn id="6" xr3:uid="{AC407C2C-7E33-4A6A-A712-62BBC08BF696}" name="." dataDxfId="200"/>
    <tableColumn id="7" xr3:uid="{33CE6264-B501-49D3-A2EE-FE4F3AAC45EF}" name="Onderwerp" dataDxfId="199"/>
    <tableColumn id="4" xr3:uid="{5C0E11D4-314E-4648-92E2-1C2DD88C1C79}" name="Ouders_x000a_&amp;leerlingen" dataDxfId="19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802AB7-E39B-41AE-912F-3DA83A2A29CC}" name="Tabel2" displayName="Tabel2" ref="A1:G471" totalsRowShown="0" headerRowDxfId="40" dataDxfId="39">
  <autoFilter ref="A1:G471" xr:uid="{F9564820-54FE-41F6-927B-B697382AF7BE}"/>
  <tableColumns count="7">
    <tableColumn id="1" xr3:uid="{9F5560F7-42FE-4715-94B9-C4A015A7608F}" name="Week_x000a_nummer" dataDxfId="38">
      <calculatedColumnFormula>IF(TRIM(Tabel2[[#This Row],[Datum]])&lt;&gt;"",WEEKNUM(Tabel2[[#This Row],[Datum]]),"")</calculatedColumnFormula>
    </tableColumn>
    <tableColumn id="2" xr3:uid="{3E4D377A-2B21-4EEE-A548-35519283D233}" name="Lesweek" dataDxfId="37">
      <calculatedColumnFormula>IF(TRIM(Tabel2[[#This Row],[Datum]])&lt;&gt;"",(+Tabel2[[#This Row],[Datum]]-DATE(2025,8,20))/7,"")</calculatedColumnFormula>
    </tableColumn>
    <tableColumn id="5" xr3:uid="{1ED839CD-E174-44E3-9307-6C051DF511CF}" name="Dag" dataDxfId="36">
      <calculatedColumnFormula>IF(TRIM(Tabel2[[#This Row],[Datum]])&lt;&gt;"",Tabel2[[#This Row],[Datum]],"")</calculatedColumnFormula>
    </tableColumn>
    <tableColumn id="3" xr3:uid="{B3D7F267-56C2-492E-8DEB-C7831CBD3CF7}" name="Datum" dataDxfId="35"/>
    <tableColumn id="6" xr3:uid="{3F7B719E-1BCF-44BE-A081-B501152BFEAA}" name="." dataDxfId="34"/>
    <tableColumn id="7" xr3:uid="{AB7C4307-53FC-4134-A7B7-128D6D28543D}" name="Onderwerp" dataDxfId="33"/>
    <tableColumn id="4" xr3:uid="{13E53AAB-6C1C-4B98-BA80-CC8C5F38392A}" name="Ouders_x000a_&amp;leerlingen" dataDxfId="3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47D329-6500-4C70-AFF2-0D764D6DA6E6}" name="Tabel25" displayName="Tabel25" ref="A1:G286" totalsRowShown="0" headerRowDxfId="23" dataDxfId="22">
  <autoFilter ref="A1:G286" xr:uid="{F9564820-54FE-41F6-927B-B697382AF7BE}"/>
  <tableColumns count="7">
    <tableColumn id="1" xr3:uid="{107868BF-B8A7-4AC2-93A8-B64D2080EF58}" name="Week_x000a_nummer" dataDxfId="21">
      <calculatedColumnFormula>IF(TRIM(Tabel25[[#This Row],[Datum]])&lt;&gt;"",WEEKNUM(Tabel25[[#This Row],[Datum]],2),"")</calculatedColumnFormula>
    </tableColumn>
    <tableColumn id="2" xr3:uid="{EA9278BE-AB37-4038-B351-A1C683714FEA}" name="Lesweek" dataDxfId="20">
      <calculatedColumnFormula>IF(TRIM(Tabel25[[#This Row],[Datum]])&lt;&gt;"",(+Tabel25[[#This Row],[Datum]]-DATE(2025,8,20))/7,"")</calculatedColumnFormula>
    </tableColumn>
    <tableColumn id="5" xr3:uid="{F8BBEFC6-8E74-4264-A9E9-7BC04FBA0D48}" name="Dag" dataDxfId="19">
      <calculatedColumnFormula>IF(TRIM(Tabel25[[#This Row],[Datum]])&lt;&gt;"",Tabel25[[#This Row],[Datum]],"")</calculatedColumnFormula>
    </tableColumn>
    <tableColumn id="3" xr3:uid="{ECD99B93-651F-4B5B-9F40-581B0BCD03FE}" name="Datum" dataDxfId="18"/>
    <tableColumn id="6" xr3:uid="{9F67BB9C-1A4E-4903-B163-B80BF6256863}" name="." dataDxfId="17"/>
    <tableColumn id="7" xr3:uid="{3C93F31B-83B1-4C84-94A5-D73AAC7CDC7E}" name="Onderwerp" dataDxfId="16"/>
    <tableColumn id="4" xr3:uid="{31FC6876-C685-40E0-B2B2-0BC6042D5745}" name="Ouders_x000a_&amp;leerlingen" dataDxfId="1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AB84A8-BDBB-4FAC-8DCE-FB67A1CC91BF}" name="Tabel22" displayName="Tabel22" ref="A1:G578" totalsRowShown="0" headerRowDxfId="8" dataDxfId="7">
  <autoFilter ref="A1:G578" xr:uid="{F9564820-54FE-41F6-927B-B697382AF7BE}"/>
  <sortState xmlns:xlrd2="http://schemas.microsoft.com/office/spreadsheetml/2017/richdata2" ref="A2:G578">
    <sortCondition ref="D2:D578"/>
    <sortCondition ref="F2:F578"/>
  </sortState>
  <tableColumns count="7">
    <tableColumn id="1" xr3:uid="{C8476986-8428-4A21-BE2E-675B172823DF}" name="Week_x000a_nummer" dataDxfId="6">
      <calculatedColumnFormula>IF(TRIM(Tabel22[[#This Row],[Datum]])&lt;&gt;"",WEEKNUM(Tabel22[[#This Row],[Datum]]),"")</calculatedColumnFormula>
    </tableColumn>
    <tableColumn id="2" xr3:uid="{C23EF228-07E5-4032-B6E9-C688011F4801}" name="Lesweek" dataDxfId="5">
      <calculatedColumnFormula>IF(TRIM(Tabel22[[#This Row],[Datum]])&lt;&gt;"",(+Tabel22[[#This Row],[Datum]]-DATE(2024,8,27))/7,"")</calculatedColumnFormula>
    </tableColumn>
    <tableColumn id="5" xr3:uid="{3A8E74FC-581B-48B4-A00D-739AFD04A9BA}" name="Dag" dataDxfId="4">
      <calculatedColumnFormula>IF(TRIM(Tabel22[[#This Row],[Datum]])&lt;&gt;"",Tabel22[[#This Row],[Datum]],"")</calculatedColumnFormula>
    </tableColumn>
    <tableColumn id="3" xr3:uid="{1F2DA535-15C4-4E81-A331-106918761624}" name="Datum" dataDxfId="3"/>
    <tableColumn id="6" xr3:uid="{2A599EEE-0D4F-4C45-896C-CD39613AF247}" name="." dataDxfId="2"/>
    <tableColumn id="7" xr3:uid="{5A36EB3F-D300-49BF-A6EF-8D3744BDB223}" name="Onderwerp" dataDxfId="1"/>
    <tableColumn id="4" xr3:uid="{45010CE6-2E20-4357-B96F-CB6C9188FFE1}" name="Ouders_x000a_&amp;leerlinge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19" dT="2025-11-21T14:16:40.63" personId="{BA00B5C6-91EE-4DED-9AEF-37F7CEC49B17}" id="{13882D98-58CA-4A9F-A9DB-56290FA7FA06}">
    <text>@Seijen, L. van toegevoegd</text>
    <mentions>
      <mention mentionpersonId="{5A39AB56-F7B3-4D05-80B2-0B53C9FBD046}" mentionId="{D7ADC73C-996F-47EA-A2B0-01E67D0A84B9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005A-D424-436B-B2C7-FD7381E185C1}">
  <sheetPr>
    <tabColor rgb="FFA3D9D2"/>
    <pageSetUpPr fitToPage="1"/>
  </sheetPr>
  <dimension ref="A1:K582"/>
  <sheetViews>
    <sheetView tabSelected="1" topLeftCell="A309" workbookViewId="0">
      <selection activeCell="F315" sqref="F315"/>
    </sheetView>
  </sheetViews>
  <sheetFormatPr defaultRowHeight="28.5" customHeight="1"/>
  <cols>
    <col min="1" max="1" width="7.5703125" style="2" customWidth="1"/>
    <col min="2" max="2" width="11.7109375" style="2" bestFit="1" customWidth="1"/>
    <col min="3" max="3" width="11.28515625" style="37" bestFit="1" customWidth="1"/>
    <col min="4" max="4" width="18.42578125" style="7" customWidth="1"/>
    <col min="5" max="5" width="8.42578125" style="41" customWidth="1"/>
    <col min="6" max="6" width="114.140625" style="5" customWidth="1"/>
    <col min="7" max="7" width="5.85546875" style="5" customWidth="1"/>
    <col min="9" max="9" width="10.85546875" customWidth="1"/>
    <col min="12" max="13" width="9.140625" customWidth="1"/>
    <col min="14" max="14" width="9.42578125" bestFit="1" customWidth="1"/>
  </cols>
  <sheetData>
    <row r="1" spans="1:11" s="1" customFormat="1" ht="28.5" customHeight="1">
      <c r="A1" s="28" t="s">
        <v>0</v>
      </c>
      <c r="B1" s="29" t="s">
        <v>1</v>
      </c>
      <c r="C1" s="29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I1" s="39" t="b">
        <v>0</v>
      </c>
      <c r="J1" s="40" t="s">
        <v>7</v>
      </c>
      <c r="K1" s="40"/>
    </row>
    <row r="2" spans="1:11" ht="28.5" customHeight="1">
      <c r="A2" s="2">
        <f>IF(TRIM(Tabel24[[#This Row],[Datum]])&lt;&gt;"",WEEKNUM(Tabel24[[#This Row],[Datum]],2),"")</f>
        <v>34</v>
      </c>
      <c r="B2" s="3">
        <f>IF(TRIM(Tabel24[[#This Row],[Datum]])&lt;&gt;"",(+Tabel24[[#This Row],[Datum]]-DATE(2025,8,20))/7,"")</f>
        <v>-0.2857142857142857</v>
      </c>
      <c r="C2" s="32">
        <f>IF(TRIM(Tabel24[[#This Row],[Datum]])&lt;&gt;"",Tabel24[[#This Row],[Datum]],"")</f>
        <v>45887</v>
      </c>
      <c r="D2" s="4">
        <v>45887</v>
      </c>
      <c r="E2" s="5"/>
      <c r="F2" s="6" t="s">
        <v>8</v>
      </c>
      <c r="G2" s="5" t="s">
        <v>9</v>
      </c>
    </row>
    <row r="3" spans="1:11" ht="28.5" customHeight="1">
      <c r="A3" s="2">
        <f>IF(TRIM(Tabel24[[#This Row],[Datum]])&lt;&gt;"",WEEKNUM(Tabel24[[#This Row],[Datum]],2),"")</f>
        <v>34</v>
      </c>
      <c r="B3" s="3">
        <f>IF(TRIM(Tabel24[[#This Row],[Datum]])&lt;&gt;"",(+Tabel24[[#This Row],[Datum]]-DATE(2025,8,20))/7,"")</f>
        <v>-0.2857142857142857</v>
      </c>
      <c r="C3" s="32">
        <f>IF(TRIM(Tabel24[[#This Row],[Datum]])&lt;&gt;"",Tabel24[[#This Row],[Datum]],"")</f>
        <v>45887</v>
      </c>
      <c r="D3" s="4">
        <v>45887</v>
      </c>
      <c r="E3" s="5"/>
      <c r="F3" s="6" t="s">
        <v>10</v>
      </c>
    </row>
    <row r="4" spans="1:11" ht="28.5" customHeight="1">
      <c r="A4" s="2">
        <f>IF(TRIM(Tabel24[[#This Row],[Datum]])&lt;&gt;"",WEEKNUM(Tabel24[[#This Row],[Datum]],2),"")</f>
        <v>34</v>
      </c>
      <c r="B4" s="3">
        <f>IF(TRIM(Tabel24[[#This Row],[Datum]])&lt;&gt;"",(+Tabel24[[#This Row],[Datum]]-DATE(2025,8,20))/7,"")</f>
        <v>-0.2857142857142857</v>
      </c>
      <c r="C4" s="32">
        <f>IF(TRIM(Tabel24[[#This Row],[Datum]])&lt;&gt;"",Tabel24[[#This Row],[Datum]],"")</f>
        <v>45887</v>
      </c>
      <c r="D4" s="4">
        <v>45887</v>
      </c>
      <c r="E4" s="5"/>
    </row>
    <row r="5" spans="1:11" ht="28.5" customHeight="1">
      <c r="A5" s="2">
        <f>IF(TRIM(Tabel24[[#This Row],[Datum]])&lt;&gt;"",WEEKNUM(Tabel24[[#This Row],[Datum]],2),"")</f>
        <v>34</v>
      </c>
      <c r="B5" s="3">
        <f>IF(TRIM(Tabel24[[#This Row],[Datum]])&lt;&gt;"",(+Tabel24[[#This Row],[Datum]]-DATE(2025,8,20))/7,"")</f>
        <v>-0.14285714285714285</v>
      </c>
      <c r="C5" s="32">
        <f>IF(TRIM(Tabel24[[#This Row],[Datum]])&lt;&gt;"",Tabel24[[#This Row],[Datum]],"")</f>
        <v>45888</v>
      </c>
      <c r="D5" s="4">
        <v>45888</v>
      </c>
      <c r="E5" s="5"/>
      <c r="F5" s="6"/>
    </row>
    <row r="6" spans="1:11" ht="28.5" customHeight="1">
      <c r="A6" s="2">
        <f>IF(TRIM(Tabel24[[#This Row],[Datum]])&lt;&gt;"",WEEKNUM(Tabel24[[#This Row],[Datum]],2),"")</f>
        <v>34</v>
      </c>
      <c r="B6" s="3">
        <f>IF(TRIM(Tabel24[[#This Row],[Datum]])&lt;&gt;"",(+Tabel24[[#This Row],[Datum]]-DATE(2025,8,20))/7,"")</f>
        <v>0</v>
      </c>
      <c r="C6" s="32">
        <f>IF(TRIM(Tabel24[[#This Row],[Datum]])&lt;&gt;"",Tabel24[[#This Row],[Datum]],"")</f>
        <v>45889</v>
      </c>
      <c r="D6" s="4">
        <v>45889</v>
      </c>
      <c r="E6" s="5"/>
      <c r="F6" s="6" t="s">
        <v>11</v>
      </c>
    </row>
    <row r="7" spans="1:11" ht="28.5" customHeight="1">
      <c r="A7" s="2">
        <f>IF(TRIM(Tabel24[[#This Row],[Datum]])&lt;&gt;"",WEEKNUM(Tabel24[[#This Row],[Datum]],2),"")</f>
        <v>34</v>
      </c>
      <c r="B7" s="3">
        <f>IF(TRIM(Tabel24[[#This Row],[Datum]])&lt;&gt;"",(+Tabel24[[#This Row],[Datum]]-DATE(2025,8,20))/7,"")</f>
        <v>0.14285714285714285</v>
      </c>
      <c r="C7" s="32">
        <f>IF(TRIM(Tabel24[[#This Row],[Datum]])&lt;&gt;"",Tabel24[[#This Row],[Datum]],"")</f>
        <v>45890</v>
      </c>
      <c r="D7" s="4">
        <v>45890</v>
      </c>
      <c r="E7" s="5"/>
      <c r="F7" s="6"/>
    </row>
    <row r="8" spans="1:11" ht="28.5" customHeight="1">
      <c r="A8" s="2">
        <f>IF(TRIM(Tabel24[[#This Row],[Datum]])&lt;&gt;"",WEEKNUM(Tabel24[[#This Row],[Datum]],2),"")</f>
        <v>34</v>
      </c>
      <c r="B8" s="3">
        <f>IF(TRIM(Tabel24[[#This Row],[Datum]])&lt;&gt;"",(+Tabel24[[#This Row],[Datum]]-DATE(2025,8,20))/7,"")</f>
        <v>0.2857142857142857</v>
      </c>
      <c r="C8" s="32">
        <f>IF(TRIM(Tabel24[[#This Row],[Datum]])&lt;&gt;"",Tabel24[[#This Row],[Datum]],"")</f>
        <v>45891</v>
      </c>
      <c r="D8" s="4">
        <v>45891</v>
      </c>
      <c r="E8" s="5"/>
      <c r="F8" s="5" t="s">
        <v>12</v>
      </c>
    </row>
    <row r="9" spans="1:11" ht="28.5" customHeight="1">
      <c r="A9" s="2">
        <f>IF(TRIM(Tabel24[[#This Row],[Datum]])&lt;&gt;"",WEEKNUM(Tabel24[[#This Row],[Datum]],2),"")</f>
        <v>34</v>
      </c>
      <c r="B9" s="3">
        <f>IF(TRIM(Tabel24[[#This Row],[Datum]])&lt;&gt;"",(+Tabel24[[#This Row],[Datum]]-DATE(2025,8,20))/7,"")</f>
        <v>0.2857142857142857</v>
      </c>
      <c r="C9" s="32">
        <f>IF(TRIM(Tabel24[[#This Row],[Datum]])&lt;&gt;"",Tabel24[[#This Row],[Datum]],"")</f>
        <v>45891</v>
      </c>
      <c r="D9" s="4">
        <v>45891</v>
      </c>
      <c r="E9" s="5"/>
      <c r="F9" s="6" t="s">
        <v>13</v>
      </c>
    </row>
    <row r="10" spans="1:11" ht="28.5" customHeight="1">
      <c r="A10" s="2">
        <f>IF(TRIM(Tabel24[[#This Row],[Datum]])&lt;&gt;"",WEEKNUM(Tabel24[[#This Row],[Datum]],2),"")</f>
        <v>34</v>
      </c>
      <c r="B10" s="3">
        <f>IF(TRIM(Tabel24[[#This Row],[Datum]])&lt;&gt;"",(+Tabel24[[#This Row],[Datum]]-DATE(2025,8,20))/7,"")</f>
        <v>0.2857142857142857</v>
      </c>
      <c r="C10" s="32">
        <f>IF(TRIM(Tabel24[[#This Row],[Datum]])&lt;&gt;"",Tabel24[[#This Row],[Datum]],"")</f>
        <v>45891</v>
      </c>
      <c r="D10" s="4">
        <v>45891</v>
      </c>
      <c r="E10" s="5"/>
      <c r="F10" s="5" t="s">
        <v>14</v>
      </c>
    </row>
    <row r="11" spans="1:11" ht="28.5" customHeight="1">
      <c r="A11" s="2">
        <f>IF(TRIM(Tabel24[[#This Row],[Datum]])&lt;&gt;"",WEEKNUM(Tabel24[[#This Row],[Datum]],2),"")</f>
        <v>35</v>
      </c>
      <c r="B11" s="3">
        <f>IF(TRIM(Tabel24[[#This Row],[Datum]])&lt;&gt;"",(+Tabel24[[#This Row],[Datum]]-DATE(2025,8,20))/7,"")</f>
        <v>0.7142857142857143</v>
      </c>
      <c r="C11" s="32">
        <f>IF(TRIM(Tabel24[[#This Row],[Datum]])&lt;&gt;"",Tabel24[[#This Row],[Datum]],"")</f>
        <v>45894</v>
      </c>
      <c r="D11" s="4">
        <v>45894</v>
      </c>
      <c r="E11" s="5"/>
      <c r="F11" s="6" t="s">
        <v>15</v>
      </c>
      <c r="G11" s="5" t="s">
        <v>9</v>
      </c>
    </row>
    <row r="12" spans="1:11" ht="28.5" customHeight="1">
      <c r="A12" s="146">
        <f>IF(TRIM(Tabel24[[#This Row],[Datum]])&lt;&gt;"",WEEKNUM(Tabel24[[#This Row],[Datum]],2),"")</f>
        <v>35</v>
      </c>
      <c r="B12" s="147">
        <f>IF(TRIM(Tabel24[[#This Row],[Datum]])&lt;&gt;"",(+Tabel24[[#This Row],[Datum]]-DATE(2025,8,20))/7,"")</f>
        <v>0.7142857142857143</v>
      </c>
      <c r="C12" s="148">
        <f>IF(TRIM(Tabel24[[#This Row],[Datum]])&lt;&gt;"",Tabel24[[#This Row],[Datum]],"")</f>
        <v>45894</v>
      </c>
      <c r="D12" s="149">
        <v>45894</v>
      </c>
      <c r="E12" s="5"/>
      <c r="F12" s="74" t="s">
        <v>16</v>
      </c>
    </row>
    <row r="13" spans="1:11" ht="28.5" customHeight="1">
      <c r="A13" s="2">
        <f>IF(TRIM(Tabel24[[#This Row],[Datum]])&lt;&gt;"",WEEKNUM(Tabel24[[#This Row],[Datum]],2),"")</f>
        <v>35</v>
      </c>
      <c r="B13" s="3">
        <f>IF(TRIM(Tabel24[[#This Row],[Datum]])&lt;&gt;"",(+Tabel24[[#This Row],[Datum]]-DATE(2025,8,20))/7,"")</f>
        <v>0.7142857142857143</v>
      </c>
      <c r="C13" s="32">
        <f>IF(TRIM(Tabel24[[#This Row],[Datum]])&lt;&gt;"",Tabel24[[#This Row],[Datum]],"")</f>
        <v>45894</v>
      </c>
      <c r="D13" s="4">
        <v>45894</v>
      </c>
      <c r="E13" s="5"/>
      <c r="F13" s="6" t="s">
        <v>17</v>
      </c>
    </row>
    <row r="14" spans="1:11" ht="28.5" customHeight="1">
      <c r="A14" s="2">
        <f>IF(TRIM(Tabel24[[#This Row],[Datum]])&lt;&gt;"",WEEKNUM(Tabel24[[#This Row],[Datum]],2),"")</f>
        <v>35</v>
      </c>
      <c r="B14" s="3">
        <f>IF(TRIM(Tabel24[[#This Row],[Datum]])&lt;&gt;"",(+Tabel24[[#This Row],[Datum]]-DATE(2025,8,20))/7,"")</f>
        <v>0.8571428571428571</v>
      </c>
      <c r="C14" s="32">
        <f>IF(TRIM(Tabel24[[#This Row],[Datum]])&lt;&gt;"",Tabel24[[#This Row],[Datum]],"")</f>
        <v>45895</v>
      </c>
      <c r="D14" s="4">
        <v>45895</v>
      </c>
      <c r="E14" s="5"/>
      <c r="F14" s="6" t="s">
        <v>18</v>
      </c>
    </row>
    <row r="15" spans="1:11" ht="28.5" customHeight="1">
      <c r="A15" s="2">
        <f>IF(TRIM(Tabel24[[#This Row],[Datum]])&lt;&gt;"",WEEKNUM(Tabel24[[#This Row],[Datum]],2),"")</f>
        <v>35</v>
      </c>
      <c r="B15" s="3">
        <f>IF(TRIM(Tabel24[[#This Row],[Datum]])&lt;&gt;"",(+Tabel24[[#This Row],[Datum]]-DATE(2025,8,20))/7,"")</f>
        <v>0.8571428571428571</v>
      </c>
      <c r="C15" s="32">
        <f>IF(TRIM(Tabel24[[#This Row],[Datum]])&lt;&gt;"",Tabel24[[#This Row],[Datum]],"")</f>
        <v>45895</v>
      </c>
      <c r="D15" s="4">
        <v>45895</v>
      </c>
      <c r="E15" s="11"/>
      <c r="F15" s="11" t="s">
        <v>19</v>
      </c>
      <c r="G15" s="11"/>
    </row>
    <row r="16" spans="1:11" ht="28.5" customHeight="1">
      <c r="A16" s="2">
        <f>IF(TRIM(Tabel24[[#This Row],[Datum]])&lt;&gt;"",WEEKNUM(Tabel24[[#This Row],[Datum]],2),"")</f>
        <v>35</v>
      </c>
      <c r="B16" s="3">
        <f>IF(TRIM(Tabel24[[#This Row],[Datum]])&lt;&gt;"",(+Tabel24[[#This Row],[Datum]]-DATE(2025,8,20))/7,"")</f>
        <v>1</v>
      </c>
      <c r="C16" s="32">
        <f>IF(TRIM(Tabel24[[#This Row],[Datum]])&lt;&gt;"",Tabel24[[#This Row],[Datum]],"")</f>
        <v>45896</v>
      </c>
      <c r="D16" s="4">
        <v>45896</v>
      </c>
      <c r="E16" s="5"/>
      <c r="F16" s="6" t="s">
        <v>20</v>
      </c>
      <c r="G16" s="5" t="s">
        <v>21</v>
      </c>
    </row>
    <row r="17" spans="1:7" ht="28.5" customHeight="1">
      <c r="A17" s="2">
        <f>IF(TRIM(Tabel24[[#This Row],[Datum]])&lt;&gt;"",WEEKNUM(Tabel24[[#This Row],[Datum]],2),"")</f>
        <v>35</v>
      </c>
      <c r="B17" s="3">
        <f>IF(TRIM(Tabel24[[#This Row],[Datum]])&lt;&gt;"",(+Tabel24[[#This Row],[Datum]]-DATE(2025,8,20))/7,"")</f>
        <v>1.1428571428571428</v>
      </c>
      <c r="C17" s="32">
        <f>IF(TRIM(Tabel24[[#This Row],[Datum]])&lt;&gt;"",Tabel24[[#This Row],[Datum]],"")</f>
        <v>45897</v>
      </c>
      <c r="D17" s="4">
        <v>45897</v>
      </c>
      <c r="E17" s="5"/>
      <c r="F17" s="6" t="s">
        <v>22</v>
      </c>
      <c r="G17" s="5" t="s">
        <v>21</v>
      </c>
    </row>
    <row r="18" spans="1:7" ht="28.5" customHeight="1">
      <c r="A18" s="2">
        <f>IF(TRIM(Tabel24[[#This Row],[Datum]])&lt;&gt;"",WEEKNUM(Tabel24[[#This Row],[Datum]],2),"")</f>
        <v>35</v>
      </c>
      <c r="B18" s="3">
        <f>IF(TRIM(Tabel24[[#This Row],[Datum]])&lt;&gt;"",(+Tabel24[[#This Row],[Datum]]-DATE(2025,8,20))/7,"")</f>
        <v>1.1428571428571428</v>
      </c>
      <c r="C18" s="32">
        <f>IF(TRIM(Tabel24[[#This Row],[Datum]])&lt;&gt;"",Tabel24[[#This Row],[Datum]],"")</f>
        <v>45897</v>
      </c>
      <c r="D18" s="4">
        <v>45897</v>
      </c>
      <c r="E18" s="5"/>
      <c r="F18" s="5" t="s">
        <v>23</v>
      </c>
      <c r="G18" s="5" t="s">
        <v>21</v>
      </c>
    </row>
    <row r="19" spans="1:7" ht="28.5" customHeight="1">
      <c r="A19" s="2">
        <f>IF(TRIM(Tabel24[[#This Row],[Datum]])&lt;&gt;"",WEEKNUM(Tabel24[[#This Row],[Datum]],2),"")</f>
        <v>35</v>
      </c>
      <c r="B19" s="3">
        <f>IF(TRIM(Tabel24[[#This Row],[Datum]])&lt;&gt;"",(+Tabel24[[#This Row],[Datum]]-DATE(2025,8,20))/7,"")</f>
        <v>1.2857142857142858</v>
      </c>
      <c r="C19" s="32">
        <f>IF(TRIM(Tabel24[[#This Row],[Datum]])&lt;&gt;"",Tabel24[[#This Row],[Datum]],"")</f>
        <v>45898</v>
      </c>
      <c r="D19" s="4">
        <v>45898</v>
      </c>
      <c r="E19" s="5"/>
      <c r="F19" s="6" t="s">
        <v>24</v>
      </c>
      <c r="G19" s="5" t="s">
        <v>21</v>
      </c>
    </row>
    <row r="20" spans="1:7" ht="28.5" customHeight="1">
      <c r="A20" s="2">
        <f>IF(TRIM(Tabel24[[#This Row],[Datum]])&lt;&gt;"",WEEKNUM(Tabel24[[#This Row],[Datum]],2),"")</f>
        <v>36</v>
      </c>
      <c r="B20" s="3">
        <f>IF(TRIM(Tabel24[[#This Row],[Datum]])&lt;&gt;"",(+Tabel24[[#This Row],[Datum]]-DATE(2025,8,20))/7,"")</f>
        <v>1.7142857142857142</v>
      </c>
      <c r="C20" s="32">
        <f>IF(TRIM(Tabel24[[#This Row],[Datum]])&lt;&gt;"",Tabel24[[#This Row],[Datum]],"")</f>
        <v>45901</v>
      </c>
      <c r="D20" s="4">
        <v>45901</v>
      </c>
      <c r="E20" s="5"/>
      <c r="F20" s="6" t="s">
        <v>25</v>
      </c>
      <c r="G20" s="5" t="s">
        <v>9</v>
      </c>
    </row>
    <row r="21" spans="1:7" ht="28.5" customHeight="1">
      <c r="A21" s="2">
        <f>IF(TRIM(Tabel24[[#This Row],[Datum]])&lt;&gt;"",WEEKNUM(Tabel24[[#This Row],[Datum]],2),"")</f>
        <v>36</v>
      </c>
      <c r="B21" s="3">
        <f>IF(TRIM(Tabel24[[#This Row],[Datum]])&lt;&gt;"",(+Tabel24[[#This Row],[Datum]]-DATE(2025,8,20))/7,"")</f>
        <v>1.7142857142857142</v>
      </c>
      <c r="C21" s="32">
        <f>IF(TRIM(Tabel24[[#This Row],[Datum]])&lt;&gt;"",Tabel24[[#This Row],[Datum]],"")</f>
        <v>45901</v>
      </c>
      <c r="D21" s="4">
        <v>45901</v>
      </c>
      <c r="E21" s="5"/>
      <c r="F21" s="6"/>
    </row>
    <row r="22" spans="1:7" ht="28.5" customHeight="1">
      <c r="A22" s="2">
        <f>IF(TRIM(Tabel24[[#This Row],[Datum]])&lt;&gt;"",WEEKNUM(Tabel24[[#This Row],[Datum]],2),"")</f>
        <v>36</v>
      </c>
      <c r="B22" s="3">
        <f>IF(TRIM(Tabel24[[#This Row],[Datum]])&lt;&gt;"",(+Tabel24[[#This Row],[Datum]]-DATE(2025,8,20))/7,"")</f>
        <v>1.8571428571428572</v>
      </c>
      <c r="C22" s="32">
        <f>IF(TRIM(Tabel24[[#This Row],[Datum]])&lt;&gt;"",Tabel24[[#This Row],[Datum]],"")</f>
        <v>45902</v>
      </c>
      <c r="D22" s="4">
        <v>45902</v>
      </c>
      <c r="E22" s="5"/>
      <c r="F22" s="6" t="s">
        <v>26</v>
      </c>
    </row>
    <row r="23" spans="1:7" ht="28.5" customHeight="1">
      <c r="A23" s="2">
        <f>IF(TRIM(Tabel24[[#This Row],[Datum]])&lt;&gt;"",WEEKNUM(Tabel24[[#This Row],[Datum]],2),"")</f>
        <v>36</v>
      </c>
      <c r="B23" s="3">
        <f>IF(TRIM(Tabel24[[#This Row],[Datum]])&lt;&gt;"",(+Tabel24[[#This Row],[Datum]]-DATE(2025,8,20))/7,"")</f>
        <v>1.8571428571428572</v>
      </c>
      <c r="C23" s="32">
        <f>IF(TRIM(Tabel24[[#This Row],[Datum]])&lt;&gt;"",Tabel24[[#This Row],[Datum]],"")</f>
        <v>45902</v>
      </c>
      <c r="D23" s="4">
        <v>45902</v>
      </c>
      <c r="E23" s="5"/>
      <c r="F23" s="5" t="s">
        <v>27</v>
      </c>
      <c r="G23" s="5" t="s">
        <v>21</v>
      </c>
    </row>
    <row r="24" spans="1:7" ht="28.5" customHeight="1">
      <c r="A24" s="2">
        <f>IF(TRIM(Tabel24[[#This Row],[Datum]])&lt;&gt;"",WEEKNUM(Tabel24[[#This Row],[Datum]],2),"")</f>
        <v>36</v>
      </c>
      <c r="B24" s="3">
        <f>IF(TRIM(Tabel24[[#This Row],[Datum]])&lt;&gt;"",(+Tabel24[[#This Row],[Datum]]-DATE(2025,8,20))/7,"")</f>
        <v>2</v>
      </c>
      <c r="C24" s="32">
        <f>IF(TRIM(Tabel24[[#This Row],[Datum]])&lt;&gt;"",Tabel24[[#This Row],[Datum]],"")</f>
        <v>45903</v>
      </c>
      <c r="D24" s="4">
        <v>45903</v>
      </c>
      <c r="E24" s="5"/>
      <c r="F24" s="5" t="s">
        <v>28</v>
      </c>
      <c r="G24" s="5" t="s">
        <v>21</v>
      </c>
    </row>
    <row r="25" spans="1:7" ht="28.5" customHeight="1">
      <c r="A25" s="2">
        <f>IF(TRIM(Tabel24[[#This Row],[Datum]])&lt;&gt;"",WEEKNUM(Tabel24[[#This Row],[Datum]],2),"")</f>
        <v>36</v>
      </c>
      <c r="B25" s="3">
        <f>IF(TRIM(Tabel24[[#This Row],[Datum]])&lt;&gt;"",(+Tabel24[[#This Row],[Datum]]-DATE(2025,8,20))/7,"")</f>
        <v>2.1428571428571428</v>
      </c>
      <c r="C25" s="32">
        <f>IF(TRIM(Tabel24[[#This Row],[Datum]])&lt;&gt;"",Tabel24[[#This Row],[Datum]],"")</f>
        <v>45904</v>
      </c>
      <c r="D25" s="4">
        <v>45904</v>
      </c>
      <c r="E25" s="5"/>
      <c r="F25" s="5" t="s">
        <v>29</v>
      </c>
      <c r="G25" s="5" t="s">
        <v>21</v>
      </c>
    </row>
    <row r="26" spans="1:7" ht="28.5" customHeight="1">
      <c r="A26" s="2">
        <f>IF(TRIM(Tabel24[[#This Row],[Datum]])&lt;&gt;"",WEEKNUM(Tabel24[[#This Row],[Datum]],2),"")</f>
        <v>36</v>
      </c>
      <c r="B26" s="3">
        <f>IF(TRIM(Tabel24[[#This Row],[Datum]])&lt;&gt;"",(+Tabel24[[#This Row],[Datum]]-DATE(2025,8,20))/7,"")</f>
        <v>2.2857142857142856</v>
      </c>
      <c r="C26" s="32">
        <f>IF(TRIM(Tabel24[[#This Row],[Datum]])&lt;&gt;"",Tabel24[[#This Row],[Datum]],"")</f>
        <v>45905</v>
      </c>
      <c r="D26" s="4">
        <v>45905</v>
      </c>
      <c r="E26" s="5"/>
      <c r="F26" s="5" t="s">
        <v>30</v>
      </c>
    </row>
    <row r="27" spans="1:7" ht="28.5" customHeight="1">
      <c r="A27" s="2">
        <f>IF(TRIM(Tabel24[[#This Row],[Datum]])&lt;&gt;"",WEEKNUM(Tabel24[[#This Row],[Datum]],2),"")</f>
        <v>37</v>
      </c>
      <c r="B27" s="3">
        <f>IF(TRIM(Tabel24[[#This Row],[Datum]])&lt;&gt;"",(+Tabel24[[#This Row],[Datum]]-DATE(2025,8,20))/7,"")</f>
        <v>2.7142857142857144</v>
      </c>
      <c r="C27" s="32">
        <f>IF(TRIM(Tabel24[[#This Row],[Datum]])&lt;&gt;"",Tabel24[[#This Row],[Datum]],"")</f>
        <v>45908</v>
      </c>
      <c r="D27" s="4">
        <v>45908</v>
      </c>
      <c r="E27" s="5"/>
      <c r="F27" s="6" t="s">
        <v>31</v>
      </c>
      <c r="G27" s="5" t="s">
        <v>9</v>
      </c>
    </row>
    <row r="28" spans="1:7" ht="28.5" customHeight="1">
      <c r="A28" s="2">
        <f>IF(TRIM(Tabel24[[#This Row],[Datum]])&lt;&gt;"",WEEKNUM(Tabel24[[#This Row],[Datum]],2),"")</f>
        <v>37</v>
      </c>
      <c r="B28" s="3">
        <f>IF(TRIM(Tabel24[[#This Row],[Datum]])&lt;&gt;"",(+Tabel24[[#This Row],[Datum]]-DATE(2025,8,20))/7,"")</f>
        <v>2.8571428571428572</v>
      </c>
      <c r="C28" s="32">
        <f>IF(TRIM(Tabel24[[#This Row],[Datum]])&lt;&gt;"",Tabel24[[#This Row],[Datum]],"")</f>
        <v>45909</v>
      </c>
      <c r="D28" s="4">
        <v>45909</v>
      </c>
      <c r="E28" s="5"/>
      <c r="F28" s="6" t="s">
        <v>32</v>
      </c>
    </row>
    <row r="29" spans="1:7" ht="28.5" customHeight="1">
      <c r="A29" s="2">
        <f>IF(TRIM(Tabel24[[#This Row],[Datum]])&lt;&gt;"",WEEKNUM(Tabel24[[#This Row],[Datum]],2),"")</f>
        <v>37</v>
      </c>
      <c r="B29" s="3">
        <f>IF(TRIM(Tabel24[[#This Row],[Datum]])&lt;&gt;"",(+Tabel24[[#This Row],[Datum]]-DATE(2025,8,20))/7,"")</f>
        <v>2.8571428571428572</v>
      </c>
      <c r="C29" s="32">
        <f>IF(TRIM(Tabel24[[#This Row],[Datum]])&lt;&gt;"",Tabel24[[#This Row],[Datum]],"")</f>
        <v>45909</v>
      </c>
      <c r="D29" s="4">
        <v>45909</v>
      </c>
      <c r="E29" s="5"/>
      <c r="F29" s="67" t="s">
        <v>33</v>
      </c>
      <c r="G29" s="5" t="s">
        <v>21</v>
      </c>
    </row>
    <row r="30" spans="1:7" ht="28.5" customHeight="1">
      <c r="A30" s="2">
        <f>IF(TRIM(Tabel24[[#This Row],[Datum]])&lt;&gt;"",WEEKNUM(Tabel24[[#This Row],[Datum]],2),"")</f>
        <v>37</v>
      </c>
      <c r="B30" s="3">
        <f>IF(TRIM(Tabel24[[#This Row],[Datum]])&lt;&gt;"",(+Tabel24[[#This Row],[Datum]]-DATE(2025,8,20))/7,"")</f>
        <v>3</v>
      </c>
      <c r="C30" s="32">
        <f>IF(TRIM(Tabel24[[#This Row],[Datum]])&lt;&gt;"",Tabel24[[#This Row],[Datum]],"")</f>
        <v>45910</v>
      </c>
      <c r="D30" s="4">
        <v>45910</v>
      </c>
      <c r="E30" s="5"/>
      <c r="F30" s="6" t="s">
        <v>34</v>
      </c>
      <c r="G30" s="5" t="s">
        <v>21</v>
      </c>
    </row>
    <row r="31" spans="1:7" ht="28.5" customHeight="1">
      <c r="A31" s="2">
        <f>IF(TRIM(Tabel24[[#This Row],[Datum]])&lt;&gt;"",WEEKNUM(Tabel24[[#This Row],[Datum]],2),"")</f>
        <v>37</v>
      </c>
      <c r="B31" s="3">
        <f>IF(TRIM(Tabel24[[#This Row],[Datum]])&lt;&gt;"",(+Tabel24[[#This Row],[Datum]]-DATE(2025,8,20))/7,"")</f>
        <v>3</v>
      </c>
      <c r="C31" s="32">
        <f>IF(TRIM(Tabel24[[#This Row],[Datum]])&lt;&gt;"",Tabel24[[#This Row],[Datum]],"")</f>
        <v>45910</v>
      </c>
      <c r="D31" s="4">
        <v>45910</v>
      </c>
      <c r="E31" s="5"/>
      <c r="F31" s="6" t="s">
        <v>35</v>
      </c>
      <c r="G31" s="5" t="s">
        <v>21</v>
      </c>
    </row>
    <row r="32" spans="1:7" ht="28.5" customHeight="1">
      <c r="A32" s="2">
        <f>IF(TRIM(Tabel24[[#This Row],[Datum]])&lt;&gt;"",WEEKNUM(Tabel24[[#This Row],[Datum]],2),"")</f>
        <v>37</v>
      </c>
      <c r="B32" s="3">
        <f>IF(TRIM(Tabel24[[#This Row],[Datum]])&lt;&gt;"",(+Tabel24[[#This Row],[Datum]]-DATE(2025,8,20))/7,"")</f>
        <v>3.1428571428571428</v>
      </c>
      <c r="C32" s="32">
        <f>IF(TRIM(Tabel24[[#This Row],[Datum]])&lt;&gt;"",Tabel24[[#This Row],[Datum]],"")</f>
        <v>45911</v>
      </c>
      <c r="D32" s="4">
        <v>45911</v>
      </c>
      <c r="E32" s="5"/>
      <c r="F32" s="6" t="s">
        <v>34</v>
      </c>
      <c r="G32" s="5" t="s">
        <v>21</v>
      </c>
    </row>
    <row r="33" spans="1:7" ht="28.5" customHeight="1">
      <c r="A33" s="8">
        <f>IF(TRIM(Tabel24[[#This Row],[Datum]])&lt;&gt;"",WEEKNUM(Tabel24[[#This Row],[Datum]],2),"")</f>
        <v>37</v>
      </c>
      <c r="B33" s="9">
        <f>IF(TRIM(Tabel24[[#This Row],[Datum]])&lt;&gt;"",(+Tabel24[[#This Row],[Datum]]-DATE(2025,8,20))/7,"")</f>
        <v>3.1428571428571428</v>
      </c>
      <c r="C33" s="36">
        <f>IF(TRIM(Tabel24[[#This Row],[Datum]])&lt;&gt;"",Tabel24[[#This Row],[Datum]],"")</f>
        <v>45911</v>
      </c>
      <c r="D33" s="10">
        <v>45911</v>
      </c>
      <c r="E33" s="11"/>
      <c r="F33" s="49" t="s">
        <v>36</v>
      </c>
      <c r="G33" s="11" t="s">
        <v>21</v>
      </c>
    </row>
    <row r="34" spans="1:7" ht="28.5" customHeight="1">
      <c r="A34" s="2">
        <f>IF(TRIM(Tabel24[[#This Row],[Datum]])&lt;&gt;"",WEEKNUM(Tabel24[[#This Row],[Datum]],2),"")</f>
        <v>37</v>
      </c>
      <c r="B34" s="3">
        <f>IF(TRIM(Tabel24[[#This Row],[Datum]])&lt;&gt;"",(+Tabel24[[#This Row],[Datum]]-DATE(2025,8,20))/7,"")</f>
        <v>3.2857142857142856</v>
      </c>
      <c r="C34" s="32">
        <f>IF(TRIM(Tabel24[[#This Row],[Datum]])&lt;&gt;"",Tabel24[[#This Row],[Datum]],"")</f>
        <v>45912</v>
      </c>
      <c r="D34" s="4">
        <v>45912</v>
      </c>
      <c r="E34" s="5"/>
      <c r="F34" s="6" t="s">
        <v>34</v>
      </c>
      <c r="G34" s="5" t="s">
        <v>21</v>
      </c>
    </row>
    <row r="35" spans="1:7" ht="28.5" customHeight="1">
      <c r="A35" s="2">
        <f>IF(TRIM(Tabel24[[#This Row],[Datum]])&lt;&gt;"",WEEKNUM(Tabel24[[#This Row],[Datum]],2),"")</f>
        <v>38</v>
      </c>
      <c r="B35" s="3">
        <f>IF(TRIM(Tabel24[[#This Row],[Datum]])&lt;&gt;"",(+Tabel24[[#This Row],[Datum]]-DATE(2025,8,20))/7,"")</f>
        <v>3.7142857142857144</v>
      </c>
      <c r="C35" s="32">
        <f>IF(TRIM(Tabel24[[#This Row],[Datum]])&lt;&gt;"",Tabel24[[#This Row],[Datum]],"")</f>
        <v>45915</v>
      </c>
      <c r="D35" s="4">
        <v>45915</v>
      </c>
      <c r="E35" s="5"/>
      <c r="F35" s="6" t="s">
        <v>37</v>
      </c>
      <c r="G35" s="5" t="s">
        <v>9</v>
      </c>
    </row>
    <row r="36" spans="1:7" ht="28.5" customHeight="1">
      <c r="A36" s="2">
        <v>38</v>
      </c>
      <c r="B36" s="3">
        <v>4</v>
      </c>
      <c r="C36" s="32" t="s">
        <v>38</v>
      </c>
      <c r="D36" s="4" t="s">
        <v>39</v>
      </c>
      <c r="E36" s="5"/>
      <c r="F36" s="5" t="s">
        <v>40</v>
      </c>
      <c r="G36" s="5" t="s">
        <v>21</v>
      </c>
    </row>
    <row r="37" spans="1:7" ht="28.5" customHeight="1">
      <c r="A37" s="2">
        <f>IF(TRIM(Tabel24[[#This Row],[Datum]])&lt;&gt;"",WEEKNUM(Tabel24[[#This Row],[Datum]],2),"")</f>
        <v>38</v>
      </c>
      <c r="B37" s="3">
        <f>IF(TRIM(Tabel24[[#This Row],[Datum]])&lt;&gt;"",(+Tabel24[[#This Row],[Datum]]-DATE(2025,8,20))/7,"")</f>
        <v>3.8571428571428572</v>
      </c>
      <c r="C37" s="32">
        <f>IF(TRIM(Tabel24[[#This Row],[Datum]])&lt;&gt;"",Tabel24[[#This Row],[Datum]],"")</f>
        <v>45916</v>
      </c>
      <c r="D37" s="4">
        <v>45916</v>
      </c>
      <c r="E37" s="5"/>
      <c r="F37" s="6" t="s">
        <v>41</v>
      </c>
      <c r="G37" s="5" t="s">
        <v>21</v>
      </c>
    </row>
    <row r="38" spans="1:7" ht="28.5" customHeight="1">
      <c r="A38" s="2">
        <f>IF(TRIM(Tabel24[[#This Row],[Datum]])&lt;&gt;"",WEEKNUM(Tabel24[[#This Row],[Datum]],2),"")</f>
        <v>38</v>
      </c>
      <c r="B38" s="3">
        <f>IF(TRIM(Tabel24[[#This Row],[Datum]])&lt;&gt;"",(+Tabel24[[#This Row],[Datum]]-DATE(2025,8,20))/7,"")</f>
        <v>3.8571428571428572</v>
      </c>
      <c r="C38" s="32">
        <f>IF(TRIM(Tabel24[[#This Row],[Datum]])&lt;&gt;"",Tabel24[[#This Row],[Datum]],"")</f>
        <v>45916</v>
      </c>
      <c r="D38" s="4">
        <v>45916</v>
      </c>
      <c r="E38" s="5"/>
      <c r="F38" s="5" t="s">
        <v>42</v>
      </c>
      <c r="G38" s="5" t="s">
        <v>21</v>
      </c>
    </row>
    <row r="39" spans="1:7" ht="28.5" customHeight="1">
      <c r="A39" s="2">
        <f>IF(TRIM(Tabel24[[#This Row],[Datum]])&lt;&gt;"",WEEKNUM(Tabel24[[#This Row],[Datum]],2),"")</f>
        <v>38</v>
      </c>
      <c r="B39" s="3">
        <f>IF(TRIM(Tabel24[[#This Row],[Datum]])&lt;&gt;"",(+Tabel24[[#This Row],[Datum]]-DATE(2025,8,20))/7,"")</f>
        <v>4</v>
      </c>
      <c r="C39" s="32">
        <f>IF(TRIM(Tabel24[[#This Row],[Datum]])&lt;&gt;"",Tabel24[[#This Row],[Datum]],"")</f>
        <v>45917</v>
      </c>
      <c r="D39" s="4">
        <v>45917</v>
      </c>
      <c r="E39" s="5"/>
      <c r="F39" s="6" t="s">
        <v>43</v>
      </c>
      <c r="G39" s="5" t="s">
        <v>21</v>
      </c>
    </row>
    <row r="40" spans="1:7" ht="28.5" customHeight="1">
      <c r="A40" s="2">
        <f>IF(TRIM(Tabel24[[#This Row],[Datum]])&lt;&gt;"",WEEKNUM(Tabel24[[#This Row],[Datum]]),"")</f>
        <v>38</v>
      </c>
      <c r="B40" s="3">
        <f>IF(TRIM(Tabel24[[#This Row],[Datum]])&lt;&gt;"",(+Tabel24[[#This Row],[Datum]]-DATE(2025,8,20))/7,"")</f>
        <v>4.1428571428571432</v>
      </c>
      <c r="C40" s="32">
        <f>IF(TRIM(Tabel24[[#This Row],[Datum]])&lt;&gt;"",Tabel24[[#This Row],[Datum]],"")</f>
        <v>45918</v>
      </c>
      <c r="D40" s="4">
        <v>45918</v>
      </c>
      <c r="E40" s="5"/>
      <c r="F40" s="6" t="s">
        <v>43</v>
      </c>
      <c r="G40" s="5" t="s">
        <v>21</v>
      </c>
    </row>
    <row r="41" spans="1:7" ht="28.5" customHeight="1">
      <c r="A41" s="2">
        <f>IF(TRIM(Tabel24[[#This Row],[Datum]])&lt;&gt;"",WEEKNUM(Tabel24[[#This Row],[Datum]],2),"")</f>
        <v>38</v>
      </c>
      <c r="B41" s="3">
        <f>IF(TRIM(Tabel24[[#This Row],[Datum]])&lt;&gt;"",(+Tabel24[[#This Row],[Datum]]-DATE(2025,8,20))/7,"")</f>
        <v>4.2857142857142856</v>
      </c>
      <c r="C41" s="32">
        <f>IF(TRIM(Tabel24[[#This Row],[Datum]])&lt;&gt;"",Tabel24[[#This Row],[Datum]],"")</f>
        <v>45919</v>
      </c>
      <c r="D41" s="4">
        <v>45919</v>
      </c>
      <c r="E41" s="5"/>
      <c r="F41" s="6" t="s">
        <v>43</v>
      </c>
      <c r="G41" s="5" t="s">
        <v>21</v>
      </c>
    </row>
    <row r="42" spans="1:7" ht="28.5" customHeight="1">
      <c r="A42" s="2">
        <f>IF(TRIM(Tabel24[[#This Row],[Datum]])&lt;&gt;"",WEEKNUM(Tabel24[[#This Row],[Datum]],2),"")</f>
        <v>39</v>
      </c>
      <c r="B42" s="3">
        <f>IF(TRIM(Tabel24[[#This Row],[Datum]])&lt;&gt;"",(+Tabel24[[#This Row],[Datum]]-DATE(2025,8,20))/7,"")</f>
        <v>4.7142857142857144</v>
      </c>
      <c r="C42" s="32">
        <f>IF(TRIM(Tabel24[[#This Row],[Datum]])&lt;&gt;"",Tabel24[[#This Row],[Datum]],"")</f>
        <v>45922</v>
      </c>
      <c r="D42" s="4">
        <v>45922</v>
      </c>
      <c r="E42" s="5"/>
      <c r="F42" s="6" t="s">
        <v>44</v>
      </c>
      <c r="G42" s="5" t="s">
        <v>9</v>
      </c>
    </row>
    <row r="43" spans="1:7" ht="28.5" customHeight="1">
      <c r="A43" s="2">
        <f>IF(TRIM(Tabel24[[#This Row],[Datum]])&lt;&gt;"",WEEKNUM(Tabel24[[#This Row],[Datum]],2),"")</f>
        <v>39</v>
      </c>
      <c r="B43" s="3">
        <f>IF(TRIM(Tabel24[[#This Row],[Datum]])&lt;&gt;"",(+Tabel24[[#This Row],[Datum]]-DATE(2025,8,20))/7,"")</f>
        <v>4.7142857142857144</v>
      </c>
      <c r="C43" s="32">
        <f>IF(TRIM(Tabel24[[#This Row],[Datum]])&lt;&gt;"",Tabel24[[#This Row],[Datum]],"")</f>
        <v>45922</v>
      </c>
      <c r="D43" s="4">
        <v>45922</v>
      </c>
      <c r="E43" s="5"/>
      <c r="F43" s="6" t="s">
        <v>45</v>
      </c>
    </row>
    <row r="44" spans="1:7" ht="28.5" customHeight="1">
      <c r="A44" s="2">
        <f>IF(TRIM(Tabel24[[#This Row],[Datum]])&lt;&gt;"",WEEKNUM(Tabel24[[#This Row],[Datum]],2),"")</f>
        <v>39</v>
      </c>
      <c r="B44" s="3">
        <f>IF(TRIM(Tabel24[[#This Row],[Datum]])&lt;&gt;"",(+Tabel24[[#This Row],[Datum]]-DATE(2025,8,20))/7,"")</f>
        <v>4.8571428571428568</v>
      </c>
      <c r="C44" s="32">
        <f>IF(TRIM(Tabel24[[#This Row],[Datum]])&lt;&gt;"",Tabel24[[#This Row],[Datum]],"")</f>
        <v>45923</v>
      </c>
      <c r="D44" s="4">
        <v>45923</v>
      </c>
      <c r="E44" s="5"/>
      <c r="F44" s="6" t="s">
        <v>45</v>
      </c>
    </row>
    <row r="45" spans="1:7" ht="28.5" customHeight="1">
      <c r="A45" s="8">
        <f>IF(TRIM(Tabel24[[#This Row],[Datum]])&lt;&gt;"",WEEKNUM(Tabel24[[#This Row],[Datum]],2),"")</f>
        <v>39</v>
      </c>
      <c r="B45" s="9">
        <f>IF(TRIM(Tabel24[[#This Row],[Datum]])&lt;&gt;"",(+Tabel24[[#This Row],[Datum]]-DATE(2025,8,20))/7,"")</f>
        <v>4.8571428571428568</v>
      </c>
      <c r="C45" s="36">
        <f>IF(TRIM(Tabel24[[#This Row],[Datum]])&lt;&gt;"",Tabel24[[#This Row],[Datum]],"")</f>
        <v>45923</v>
      </c>
      <c r="D45" s="10">
        <v>45923</v>
      </c>
      <c r="E45" s="11"/>
      <c r="F45" s="11" t="s">
        <v>46</v>
      </c>
      <c r="G45" s="11"/>
    </row>
    <row r="46" spans="1:7" ht="28.5" customHeight="1">
      <c r="A46" s="2">
        <f>IF(TRIM(Tabel24[[#This Row],[Datum]])&lt;&gt;"",WEEKNUM(Tabel24[[#This Row],[Datum]],2),"")</f>
        <v>39</v>
      </c>
      <c r="B46" s="3">
        <f>IF(TRIM(Tabel24[[#This Row],[Datum]])&lt;&gt;"",(+Tabel24[[#This Row],[Datum]]-DATE(2025,8,20))/7,"")</f>
        <v>4.8571428571428568</v>
      </c>
      <c r="C46" s="32">
        <f>IF(TRIM(Tabel24[[#This Row],[Datum]])&lt;&gt;"",Tabel24[[#This Row],[Datum]],"")</f>
        <v>45923</v>
      </c>
      <c r="D46" s="4">
        <v>45923</v>
      </c>
      <c r="E46" s="5"/>
      <c r="F46" s="5" t="s">
        <v>47</v>
      </c>
    </row>
    <row r="47" spans="1:7" ht="28.5" customHeight="1">
      <c r="A47" s="2">
        <f>IF(TRIM(Tabel24[[#This Row],[Datum]])&lt;&gt;"",WEEKNUM(Tabel24[[#This Row],[Datum]],2),"")</f>
        <v>39</v>
      </c>
      <c r="B47" s="3">
        <f>IF(TRIM(Tabel24[[#This Row],[Datum]])&lt;&gt;"",(+Tabel24[[#This Row],[Datum]]-DATE(2025,8,20))/7,"")</f>
        <v>4.8571428571428568</v>
      </c>
      <c r="C47" s="32">
        <f>IF(TRIM(Tabel24[[#This Row],[Datum]])&lt;&gt;"",Tabel24[[#This Row],[Datum]],"")</f>
        <v>45923</v>
      </c>
      <c r="D47" s="4">
        <v>45923</v>
      </c>
      <c r="E47" s="11"/>
      <c r="F47" s="64" t="s">
        <v>48</v>
      </c>
      <c r="G47" s="11"/>
    </row>
    <row r="48" spans="1:7" ht="28.5" customHeight="1">
      <c r="A48" s="2">
        <f>IF(TRIM(Tabel24[[#This Row],[Datum]])&lt;&gt;"",WEEKNUM(Tabel24[[#This Row],[Datum]],2),"")</f>
        <v>39</v>
      </c>
      <c r="B48" s="3">
        <f>IF(TRIM(Tabel24[[#This Row],[Datum]])&lt;&gt;"",(+Tabel24[[#This Row],[Datum]]-DATE(2025,8,20))/7,"")</f>
        <v>5</v>
      </c>
      <c r="C48" s="32">
        <f>IF(TRIM(Tabel24[[#This Row],[Datum]])&lt;&gt;"",Tabel24[[#This Row],[Datum]],"")</f>
        <v>45924</v>
      </c>
      <c r="D48" s="4">
        <v>45924</v>
      </c>
      <c r="E48" s="5"/>
      <c r="F48" s="6" t="s">
        <v>45</v>
      </c>
    </row>
    <row r="49" spans="1:7" ht="28.5" customHeight="1">
      <c r="A49" s="2">
        <f>IF(TRIM(Tabel24[[#This Row],[Datum]])&lt;&gt;"",WEEKNUM(Tabel24[[#This Row],[Datum]],2),"")</f>
        <v>39</v>
      </c>
      <c r="B49" s="3">
        <f>IF(TRIM(Tabel24[[#This Row],[Datum]])&lt;&gt;"",(+Tabel24[[#This Row],[Datum]]-DATE(2025,8,20))/7,"")</f>
        <v>5.1428571428571432</v>
      </c>
      <c r="C49" s="32">
        <f>IF(TRIM(Tabel24[[#This Row],[Datum]])&lt;&gt;"",Tabel24[[#This Row],[Datum]],"")</f>
        <v>45925</v>
      </c>
      <c r="D49" s="4">
        <v>45925</v>
      </c>
      <c r="E49" s="5"/>
      <c r="F49" s="6" t="s">
        <v>45</v>
      </c>
    </row>
    <row r="50" spans="1:7" ht="28.5" customHeight="1">
      <c r="A50" s="2">
        <f>IF(TRIM(Tabel24[[#This Row],[Datum]])&lt;&gt;"",WEEKNUM(Tabel24[[#This Row],[Datum]],2),"")</f>
        <v>39</v>
      </c>
      <c r="B50" s="3">
        <f>IF(TRIM(Tabel24[[#This Row],[Datum]])&lt;&gt;"",(+Tabel24[[#This Row],[Datum]]-DATE(2025,8,20))/7,"")</f>
        <v>5.2857142857142856</v>
      </c>
      <c r="C50" s="32">
        <f>IF(TRIM(Tabel24[[#This Row],[Datum]])&lt;&gt;"",Tabel24[[#This Row],[Datum]],"")</f>
        <v>45926</v>
      </c>
      <c r="D50" s="4">
        <v>45926</v>
      </c>
      <c r="E50" s="5"/>
      <c r="F50" s="6" t="s">
        <v>45</v>
      </c>
    </row>
    <row r="51" spans="1:7" ht="28.5" customHeight="1">
      <c r="A51" s="2">
        <f>IF(TRIM(Tabel24[[#This Row],[Datum]])&lt;&gt;"",WEEKNUM(Tabel24[[#This Row],[Datum]],2),"")</f>
        <v>40</v>
      </c>
      <c r="B51" s="3">
        <f>IF(TRIM(Tabel24[[#This Row],[Datum]])&lt;&gt;"",(+Tabel24[[#This Row],[Datum]]-DATE(2025,8,20))/7,"")</f>
        <v>5.7142857142857144</v>
      </c>
      <c r="C51" s="32">
        <f>IF(TRIM(Tabel24[[#This Row],[Datum]])&lt;&gt;"",Tabel24[[#This Row],[Datum]],"")</f>
        <v>45929</v>
      </c>
      <c r="D51" s="4">
        <v>45929</v>
      </c>
      <c r="E51" s="5"/>
      <c r="F51" s="6" t="s">
        <v>49</v>
      </c>
      <c r="G51" s="5" t="s">
        <v>9</v>
      </c>
    </row>
    <row r="52" spans="1:7" ht="28.5" customHeight="1">
      <c r="A52" s="2">
        <f>IF(TRIM(Tabel24[[#This Row],[Datum]])&lt;&gt;"",WEEKNUM(Tabel24[[#This Row],[Datum]],2),"")</f>
        <v>40</v>
      </c>
      <c r="B52" s="3">
        <f>IF(TRIM(Tabel24[[#This Row],[Datum]])&lt;&gt;"",(+Tabel24[[#This Row],[Datum]]-DATE(2025,8,20))/7,"")</f>
        <v>5.7142857142857144</v>
      </c>
      <c r="C52" s="32">
        <f>IF(TRIM(Tabel24[[#This Row],[Datum]])&lt;&gt;"",Tabel24[[#This Row],[Datum]],"")</f>
        <v>45929</v>
      </c>
      <c r="D52" s="4">
        <v>45929</v>
      </c>
      <c r="E52" s="5"/>
      <c r="F52" s="6" t="s">
        <v>50</v>
      </c>
      <c r="G52" s="5" t="s">
        <v>21</v>
      </c>
    </row>
    <row r="53" spans="1:7" ht="28.5" customHeight="1">
      <c r="A53" s="2">
        <f>IF(TRIM(Tabel24[[#This Row],[Datum]])&lt;&gt;"",WEEKNUM(Tabel24[[#This Row],[Datum]],2),"")</f>
        <v>40</v>
      </c>
      <c r="B53" s="3">
        <f>IF(TRIM(Tabel24[[#This Row],[Datum]])&lt;&gt;"",(+Tabel24[[#This Row],[Datum]]-DATE(2025,8,20))/7,"")</f>
        <v>5.8571428571428568</v>
      </c>
      <c r="C53" s="32">
        <f>IF(TRIM(Tabel24[[#This Row],[Datum]])&lt;&gt;"",Tabel24[[#This Row],[Datum]],"")</f>
        <v>45930</v>
      </c>
      <c r="D53" s="4">
        <v>45930</v>
      </c>
      <c r="E53" s="5"/>
      <c r="F53" s="6" t="s">
        <v>51</v>
      </c>
    </row>
    <row r="54" spans="1:7" ht="28.5" customHeight="1">
      <c r="A54" s="2">
        <f>IF(TRIM(Tabel24[[#This Row],[Datum]])&lt;&gt;"",WEEKNUM(Tabel24[[#This Row],[Datum]]),"")</f>
        <v>40</v>
      </c>
      <c r="B54" s="3">
        <f>IF(TRIM(Tabel24[[#This Row],[Datum]])&lt;&gt;"",(+Tabel24[[#This Row],[Datum]]-DATE(2025,8,20))/7,"")</f>
        <v>5.8571428571428568</v>
      </c>
      <c r="C54" s="32">
        <f>IF(TRIM(Tabel24[[#This Row],[Datum]])&lt;&gt;"",Tabel24[[#This Row],[Datum]],"")</f>
        <v>45930</v>
      </c>
      <c r="D54" s="4">
        <v>45930</v>
      </c>
      <c r="E54" s="5"/>
      <c r="F54" s="5" t="s">
        <v>52</v>
      </c>
    </row>
    <row r="55" spans="1:7" ht="28.5" customHeight="1">
      <c r="A55" s="2">
        <f>IF(TRIM(Tabel24[[#This Row],[Datum]])&lt;&gt;"",WEEKNUM(Tabel24[[#This Row],[Datum]]),"")</f>
        <v>40</v>
      </c>
      <c r="B55" s="3">
        <f>IF(TRIM(Tabel24[[#This Row],[Datum]])&lt;&gt;"",(+Tabel24[[#This Row],[Datum]]-DATE(2025,8,20))/7,"")</f>
        <v>6</v>
      </c>
      <c r="C55" s="32">
        <f>IF(TRIM(Tabel24[[#This Row],[Datum]])&lt;&gt;"",Tabel24[[#This Row],[Datum]],"")</f>
        <v>45931</v>
      </c>
      <c r="D55" s="4">
        <v>45931</v>
      </c>
      <c r="E55" s="5"/>
      <c r="F55" s="172" t="s">
        <v>53</v>
      </c>
    </row>
    <row r="56" spans="1:7" ht="28.5" customHeight="1">
      <c r="A56" s="2">
        <f>IF(TRIM(Tabel24[[#This Row],[Datum]])&lt;&gt;"",WEEKNUM(Tabel24[[#This Row],[Datum]],2),"")</f>
        <v>40</v>
      </c>
      <c r="B56" s="3">
        <f>IF(TRIM(Tabel24[[#This Row],[Datum]])&lt;&gt;"",(+Tabel24[[#This Row],[Datum]]-DATE(2025,8,20))/7,"")</f>
        <v>6</v>
      </c>
      <c r="C56" s="32">
        <f>IF(TRIM(Tabel24[[#This Row],[Datum]])&lt;&gt;"",Tabel24[[#This Row],[Datum]],"")</f>
        <v>45931</v>
      </c>
      <c r="D56" s="4">
        <v>45931</v>
      </c>
      <c r="E56" s="5"/>
      <c r="F56" s="73" t="s">
        <v>54</v>
      </c>
      <c r="G56" s="5" t="s">
        <v>21</v>
      </c>
    </row>
    <row r="57" spans="1:7" ht="28.5" customHeight="1">
      <c r="A57" s="2">
        <f>IF(TRIM(Tabel24[[#This Row],[Datum]])&lt;&gt;"",WEEKNUM(Tabel24[[#This Row],[Datum]]),"")</f>
        <v>40</v>
      </c>
      <c r="B57" s="3">
        <f>IF(TRIM(Tabel24[[#This Row],[Datum]])&lt;&gt;"",(+Tabel24[[#This Row],[Datum]]-DATE(2025,8,20))/7,"")</f>
        <v>6</v>
      </c>
      <c r="C57" s="32">
        <f>IF(TRIM(Tabel24[[#This Row],[Datum]])&lt;&gt;"",Tabel24[[#This Row],[Datum]],"")</f>
        <v>45931</v>
      </c>
      <c r="D57" s="4">
        <v>45931</v>
      </c>
      <c r="E57" s="5"/>
      <c r="F57" s="6" t="s">
        <v>55</v>
      </c>
      <c r="G57" s="5" t="s">
        <v>21</v>
      </c>
    </row>
    <row r="58" spans="1:7" ht="28.5" customHeight="1">
      <c r="A58" s="2">
        <f>IF(TRIM(Tabel24[[#This Row],[Datum]])&lt;&gt;"",WEEKNUM(Tabel24[[#This Row],[Datum]],2),"")</f>
        <v>40</v>
      </c>
      <c r="B58" s="3">
        <f>IF(TRIM(Tabel24[[#This Row],[Datum]])&lt;&gt;"",(+Tabel24[[#This Row],[Datum]]-DATE(2025,8,20))/7,"")</f>
        <v>6.1428571428571432</v>
      </c>
      <c r="C58" s="32">
        <f>IF(TRIM(Tabel24[[#This Row],[Datum]])&lt;&gt;"",Tabel24[[#This Row],[Datum]],"")</f>
        <v>45932</v>
      </c>
      <c r="D58" s="4">
        <v>45932</v>
      </c>
      <c r="E58" s="5"/>
      <c r="F58" s="6" t="s">
        <v>56</v>
      </c>
      <c r="G58" s="5" t="s">
        <v>21</v>
      </c>
    </row>
    <row r="59" spans="1:7" ht="28.5" customHeight="1">
      <c r="A59" s="2">
        <f>IF(TRIM(Tabel24[[#This Row],[Datum]])&lt;&gt;"",WEEKNUM(Tabel24[[#This Row],[Datum]],2),"")</f>
        <v>40</v>
      </c>
      <c r="B59" s="3">
        <f>IF(TRIM(Tabel24[[#This Row],[Datum]])&lt;&gt;"",(+Tabel24[[#This Row],[Datum]]-DATE(2025,8,20))/7,"")</f>
        <v>6.1428571428571432</v>
      </c>
      <c r="C59" s="32">
        <f>IF(TRIM(Tabel24[[#This Row],[Datum]])&lt;&gt;"",Tabel24[[#This Row],[Datum]],"")</f>
        <v>45932</v>
      </c>
      <c r="D59" s="4">
        <v>45932</v>
      </c>
      <c r="E59" s="5"/>
      <c r="F59" s="74" t="s">
        <v>57</v>
      </c>
      <c r="G59" s="5" t="s">
        <v>21</v>
      </c>
    </row>
    <row r="60" spans="1:7" ht="28.5" customHeight="1">
      <c r="A60" s="2">
        <v>40</v>
      </c>
      <c r="B60" s="3">
        <v>6</v>
      </c>
      <c r="C60" s="32" t="s">
        <v>58</v>
      </c>
      <c r="D60" s="4" t="s">
        <v>59</v>
      </c>
      <c r="E60" s="5"/>
      <c r="F60" s="5" t="s">
        <v>60</v>
      </c>
      <c r="G60" s="5" t="s">
        <v>21</v>
      </c>
    </row>
    <row r="61" spans="1:7" ht="28.5" customHeight="1">
      <c r="A61" s="2">
        <f>IF(TRIM(Tabel24[[#This Row],[Datum]])&lt;&gt;"",WEEKNUM(Tabel24[[#This Row],[Datum]],2),"")</f>
        <v>41</v>
      </c>
      <c r="B61" s="3">
        <f>IF(TRIM(Tabel24[[#This Row],[Datum]])&lt;&gt;"",(+Tabel24[[#This Row],[Datum]]-DATE(2025,8,20))/7,"")</f>
        <v>6.7142857142857144</v>
      </c>
      <c r="C61" s="32">
        <f>IF(TRIM(Tabel24[[#This Row],[Datum]])&lt;&gt;"",Tabel24[[#This Row],[Datum]],"")</f>
        <v>45936</v>
      </c>
      <c r="D61" s="4">
        <v>45936</v>
      </c>
      <c r="E61" s="5"/>
      <c r="F61" s="6" t="s">
        <v>61</v>
      </c>
      <c r="G61" s="5" t="s">
        <v>9</v>
      </c>
    </row>
    <row r="62" spans="1:7" ht="28.5" customHeight="1">
      <c r="A62" s="2">
        <f>IF(TRIM(Tabel24[[#This Row],[Datum]])&lt;&gt;"",WEEKNUM(Tabel24[[#This Row],[Datum]],2),"")</f>
        <v>41</v>
      </c>
      <c r="B62" s="3">
        <f>IF(TRIM(Tabel24[[#This Row],[Datum]])&lt;&gt;"",(+Tabel24[[#This Row],[Datum]]-DATE(2025,8,20))/7,"")</f>
        <v>6.7142857142857144</v>
      </c>
      <c r="C62" s="32">
        <f>IF(TRIM(Tabel24[[#This Row],[Datum]])&lt;&gt;"",Tabel24[[#This Row],[Datum]],"")</f>
        <v>45936</v>
      </c>
      <c r="D62" s="4">
        <v>45936</v>
      </c>
      <c r="E62" s="5"/>
      <c r="F62" s="42" t="s">
        <v>62</v>
      </c>
      <c r="G62" s="5" t="s">
        <v>21</v>
      </c>
    </row>
    <row r="63" spans="1:7" ht="28.5" customHeight="1">
      <c r="A63" s="2">
        <f>IF(TRIM(Tabel24[[#This Row],[Datum]])&lt;&gt;"",WEEKNUM(Tabel24[[#This Row],[Datum]],2),"")</f>
        <v>41</v>
      </c>
      <c r="B63" s="3">
        <f>IF(TRIM(Tabel24[[#This Row],[Datum]])&lt;&gt;"",(+Tabel24[[#This Row],[Datum]]-DATE(2025,8,20))/7,"")</f>
        <v>6.8571428571428568</v>
      </c>
      <c r="C63" s="32">
        <f>IF(TRIM(Tabel24[[#This Row],[Datum]])&lt;&gt;"",Tabel24[[#This Row],[Datum]],"")</f>
        <v>45937</v>
      </c>
      <c r="D63" s="4">
        <v>45937</v>
      </c>
      <c r="E63" s="5"/>
      <c r="F63" s="43" t="s">
        <v>63</v>
      </c>
      <c r="G63" s="11" t="s">
        <v>21</v>
      </c>
    </row>
    <row r="64" spans="1:7" ht="28.5" customHeight="1">
      <c r="A64" s="2">
        <f>IF(TRIM(Tabel24[[#This Row],[Datum]])&lt;&gt;"",WEEKNUM(Tabel24[[#This Row],[Datum]],2),"")</f>
        <v>41</v>
      </c>
      <c r="B64" s="3">
        <f>IF(TRIM(Tabel24[[#This Row],[Datum]])&lt;&gt;"",(+Tabel24[[#This Row],[Datum]]-DATE(2025,8,20))/7,"")</f>
        <v>6.8571428571428568</v>
      </c>
      <c r="C64" s="32">
        <f>IF(TRIM(Tabel24[[#This Row],[Datum]])&lt;&gt;"",Tabel24[[#This Row],[Datum]],"")</f>
        <v>45937</v>
      </c>
      <c r="D64" s="4">
        <v>45937</v>
      </c>
      <c r="E64" s="11"/>
      <c r="F64" s="11" t="s">
        <v>32</v>
      </c>
      <c r="G64" s="11"/>
    </row>
    <row r="65" spans="1:7" ht="28.5" customHeight="1">
      <c r="A65" s="2">
        <f>IF(TRIM(Tabel24[[#This Row],[Datum]])&lt;&gt;"",WEEKNUM(Tabel24[[#This Row],[Datum]]),"")</f>
        <v>41</v>
      </c>
      <c r="B65" s="3">
        <f>IF(TRIM(Tabel24[[#This Row],[Datum]])&lt;&gt;"",(+Tabel24[[#This Row],[Datum]]-DATE(2025,8,20))/7,"")</f>
        <v>6.8571428571428568</v>
      </c>
      <c r="C65" s="32">
        <f>IF(TRIM(Tabel24[[#This Row],[Datum]])&lt;&gt;"",Tabel24[[#This Row],[Datum]],"")</f>
        <v>45937</v>
      </c>
      <c r="D65" s="4">
        <v>45937</v>
      </c>
      <c r="E65" s="5"/>
      <c r="F65" s="5" t="s">
        <v>64</v>
      </c>
    </row>
    <row r="66" spans="1:7" ht="28.5" customHeight="1">
      <c r="A66" s="2">
        <f>IF(TRIM(Tabel24[[#This Row],[Datum]])&lt;&gt;"",WEEKNUM(Tabel24[[#This Row],[Datum]],2),"")</f>
        <v>41</v>
      </c>
      <c r="B66" s="3">
        <f>IF(TRIM(Tabel24[[#This Row],[Datum]])&lt;&gt;"",(+Tabel24[[#This Row],[Datum]]-DATE(2025,8,20))/7,"")</f>
        <v>7</v>
      </c>
      <c r="C66" s="32">
        <f>IF(TRIM(Tabel24[[#This Row],[Datum]])&lt;&gt;"",Tabel24[[#This Row],[Datum]],"")</f>
        <v>45938</v>
      </c>
      <c r="D66" s="4">
        <v>45938</v>
      </c>
      <c r="E66" s="5"/>
      <c r="F66" s="6" t="s">
        <v>45</v>
      </c>
    </row>
    <row r="67" spans="1:7" ht="28.5" customHeight="1">
      <c r="A67" s="2">
        <f>IF(TRIM(Tabel24[[#This Row],[Datum]])&lt;&gt;"",WEEKNUM(Tabel24[[#This Row],[Datum]]),"")</f>
        <v>41</v>
      </c>
      <c r="B67" s="3">
        <f>IF(TRIM(Tabel24[[#This Row],[Datum]])&lt;&gt;"",(+Tabel24[[#This Row],[Datum]]-DATE(2025,8,20))/7,"")</f>
        <v>7</v>
      </c>
      <c r="C67" s="32">
        <f>IF(TRIM(Tabel24[[#This Row],[Datum]])&lt;&gt;"",Tabel24[[#This Row],[Datum]],"")</f>
        <v>45938</v>
      </c>
      <c r="D67" s="4">
        <v>45938</v>
      </c>
      <c r="E67" s="5"/>
      <c r="F67" s="75" t="s">
        <v>65</v>
      </c>
      <c r="G67" s="5" t="s">
        <v>21</v>
      </c>
    </row>
    <row r="68" spans="1:7" ht="28.5" customHeight="1">
      <c r="A68" s="2">
        <f>IF(TRIM(Tabel24[[#This Row],[Datum]])&lt;&gt;"",WEEKNUM(Tabel24[[#This Row],[Datum]],2),"")</f>
        <v>41</v>
      </c>
      <c r="B68" s="3">
        <f>IF(TRIM(Tabel24[[#This Row],[Datum]])&lt;&gt;"",(+Tabel24[[#This Row],[Datum]]-DATE(2025,8,20))/7,"")</f>
        <v>7.1428571428571432</v>
      </c>
      <c r="C68" s="32">
        <f>IF(TRIM(Tabel24[[#This Row],[Datum]])&lt;&gt;"",Tabel24[[#This Row],[Datum]],"")</f>
        <v>45939</v>
      </c>
      <c r="D68" s="4">
        <v>45939</v>
      </c>
      <c r="E68" s="5"/>
      <c r="F68" s="6" t="s">
        <v>45</v>
      </c>
    </row>
    <row r="69" spans="1:7" ht="28.5" customHeight="1">
      <c r="A69" s="2">
        <f>IF(TRIM(Tabel24[[#This Row],[Datum]])&lt;&gt;"",WEEKNUM(Tabel24[[#This Row],[Datum]],2),"")</f>
        <v>41</v>
      </c>
      <c r="B69" s="3">
        <f>IF(TRIM(Tabel24[[#This Row],[Datum]])&lt;&gt;"",(+Tabel24[[#This Row],[Datum]]-DATE(2025,8,20))/7,"")</f>
        <v>7.2857142857142856</v>
      </c>
      <c r="C69" s="32">
        <f>IF(TRIM(Tabel24[[#This Row],[Datum]])&lt;&gt;"",Tabel24[[#This Row],[Datum]],"")</f>
        <v>45940</v>
      </c>
      <c r="D69" s="4">
        <v>45940</v>
      </c>
      <c r="E69" s="5"/>
      <c r="F69" s="6" t="s">
        <v>45</v>
      </c>
    </row>
    <row r="70" spans="1:7" ht="28.5" customHeight="1">
      <c r="A70" s="2">
        <f>IF(TRIM(Tabel24[[#This Row],[Datum]])&lt;&gt;"",WEEKNUM(Tabel24[[#This Row],[Datum]],2),"")</f>
        <v>42</v>
      </c>
      <c r="B70" s="3">
        <f>IF(TRIM(Tabel24[[#This Row],[Datum]])&lt;&gt;"",(+Tabel24[[#This Row],[Datum]]-DATE(2025,8,20))/7,"")</f>
        <v>7.7142857142857144</v>
      </c>
      <c r="C70" s="32">
        <f>IF(TRIM(Tabel24[[#This Row],[Datum]])&lt;&gt;"",Tabel24[[#This Row],[Datum]],"")</f>
        <v>45943</v>
      </c>
      <c r="D70" s="4">
        <v>45943</v>
      </c>
      <c r="E70" s="5"/>
      <c r="F70" s="6" t="s">
        <v>66</v>
      </c>
      <c r="G70" s="5" t="s">
        <v>9</v>
      </c>
    </row>
    <row r="71" spans="1:7" ht="28.5" customHeight="1">
      <c r="A71" s="2">
        <f>IF(TRIM(Tabel24[[#This Row],[Datum]])&lt;&gt;"",WEEKNUM(Tabel24[[#This Row],[Datum]],2),"")</f>
        <v>42</v>
      </c>
      <c r="B71" s="3">
        <f>IF(TRIM(Tabel24[[#This Row],[Datum]])&lt;&gt;"",(+Tabel24[[#This Row],[Datum]]-DATE(2025,8,20))/7,"")</f>
        <v>7.7142857142857144</v>
      </c>
      <c r="C71" s="32">
        <f>IF(TRIM(Tabel24[[#This Row],[Datum]])&lt;&gt;"",Tabel24[[#This Row],[Datum]],"")</f>
        <v>45943</v>
      </c>
      <c r="D71" s="4">
        <v>45943</v>
      </c>
      <c r="E71" s="5"/>
      <c r="F71" s="167" t="s">
        <v>67</v>
      </c>
      <c r="G71" s="5" t="s">
        <v>21</v>
      </c>
    </row>
    <row r="72" spans="1:7" ht="28.5" customHeight="1">
      <c r="A72" s="2">
        <f>IF(TRIM(Tabel24[[#This Row],[Datum]])&lt;&gt;"",WEEKNUM(Tabel24[[#This Row],[Datum]],2),"")</f>
        <v>42</v>
      </c>
      <c r="B72" s="3">
        <f>IF(TRIM(Tabel24[[#This Row],[Datum]])&lt;&gt;"",(+Tabel24[[#This Row],[Datum]]-DATE(2025,8,20))/7,"")</f>
        <v>7.8571428571428568</v>
      </c>
      <c r="C72" s="32">
        <f>IF(TRIM(Tabel24[[#This Row],[Datum]])&lt;&gt;"",Tabel24[[#This Row],[Datum]],"")</f>
        <v>45944</v>
      </c>
      <c r="D72" s="4">
        <v>45944</v>
      </c>
      <c r="E72" s="5"/>
      <c r="F72" s="65" t="s">
        <v>68</v>
      </c>
      <c r="G72" s="5" t="s">
        <v>21</v>
      </c>
    </row>
    <row r="73" spans="1:7" ht="28.5" customHeight="1">
      <c r="A73" s="2">
        <f>IF(TRIM(Tabel24[[#This Row],[Datum]])&lt;&gt;"",WEEKNUM(Tabel24[[#This Row],[Datum]]),"")</f>
        <v>42</v>
      </c>
      <c r="B73" s="3">
        <f>IF(TRIM(Tabel24[[#This Row],[Datum]])&lt;&gt;"",(+Tabel24[[#This Row],[Datum]]-DATE(2025,8,20))/7,"")</f>
        <v>7.8571428571428568</v>
      </c>
      <c r="C73" s="32">
        <f>IF(TRIM(Tabel24[[#This Row],[Datum]])&lt;&gt;"",Tabel24[[#This Row],[Datum]],"")</f>
        <v>45944</v>
      </c>
      <c r="D73" s="4">
        <v>45944</v>
      </c>
      <c r="E73" s="5"/>
      <c r="F73" s="67" t="s">
        <v>69</v>
      </c>
      <c r="G73" s="5" t="s">
        <v>21</v>
      </c>
    </row>
    <row r="74" spans="1:7" ht="28.5" customHeight="1">
      <c r="A74" s="2">
        <v>42</v>
      </c>
      <c r="B74" s="3">
        <v>8</v>
      </c>
      <c r="C74" s="32" t="s">
        <v>70</v>
      </c>
      <c r="D74" s="4" t="s">
        <v>71</v>
      </c>
      <c r="E74" s="5"/>
      <c r="F74" s="67" t="s">
        <v>72</v>
      </c>
    </row>
    <row r="75" spans="1:7" ht="28.5" customHeight="1">
      <c r="A75" s="2">
        <f>IF(TRIM(Tabel24[[#This Row],[Datum]])&lt;&gt;"",WEEKNUM(Tabel24[[#This Row],[Datum]]),"")</f>
        <v>42</v>
      </c>
      <c r="B75" s="3">
        <f>IF(TRIM(Tabel24[[#This Row],[Datum]])&lt;&gt;"",(+Tabel24[[#This Row],[Datum]]-DATE(2025,8,20))/7,"")</f>
        <v>7.8571428571428568</v>
      </c>
      <c r="C75" s="32">
        <f>IF(TRIM(Tabel24[[#This Row],[Datum]])&lt;&gt;"",Tabel24[[#This Row],[Datum]],"")</f>
        <v>45944</v>
      </c>
      <c r="D75" s="4">
        <v>45944</v>
      </c>
      <c r="E75" s="5"/>
      <c r="F75" s="67" t="s">
        <v>73</v>
      </c>
    </row>
    <row r="76" spans="1:7" ht="28.5" customHeight="1">
      <c r="A76" s="2">
        <f>IF(TRIM(Tabel24[[#This Row],[Datum]])&lt;&gt;"",WEEKNUM(Tabel24[[#This Row],[Datum]],2),"")</f>
        <v>42</v>
      </c>
      <c r="B76" s="3">
        <f>IF(TRIM(Tabel24[[#This Row],[Datum]])&lt;&gt;"",(+Tabel24[[#This Row],[Datum]]-DATE(2025,8,20))/7,"")</f>
        <v>8</v>
      </c>
      <c r="C76" s="32">
        <f>IF(TRIM(Tabel24[[#This Row],[Datum]])&lt;&gt;"",Tabel24[[#This Row],[Datum]],"")</f>
        <v>45945</v>
      </c>
      <c r="D76" s="4">
        <v>45945</v>
      </c>
      <c r="E76" s="5"/>
      <c r="F76" s="65" t="s">
        <v>68</v>
      </c>
      <c r="G76" s="5" t="s">
        <v>21</v>
      </c>
    </row>
    <row r="77" spans="1:7" ht="28.5" customHeight="1">
      <c r="A77" s="2">
        <f>IF(TRIM(Tabel24[[#This Row],[Datum]])&lt;&gt;"",WEEKNUM(Tabel24[[#This Row],[Datum]]),"")</f>
        <v>42</v>
      </c>
      <c r="B77" s="3">
        <f>IF(TRIM(Tabel24[[#This Row],[Datum]])&lt;&gt;"",(+Tabel24[[#This Row],[Datum]]-DATE(2025,8,20))/7,"")</f>
        <v>8</v>
      </c>
      <c r="C77" s="32">
        <f>IF(TRIM(Tabel24[[#This Row],[Datum]])&lt;&gt;"",Tabel24[[#This Row],[Datum]],"")</f>
        <v>45945</v>
      </c>
      <c r="D77" s="4">
        <v>45945</v>
      </c>
      <c r="E77" s="5"/>
      <c r="F77" s="67" t="s">
        <v>74</v>
      </c>
    </row>
    <row r="78" spans="1:7" ht="28.5" customHeight="1">
      <c r="A78" s="2">
        <f>IF(TRIM(Tabel24[[#This Row],[Datum]])&lt;&gt;"",WEEKNUM(Tabel24[[#This Row],[Datum]],2),"")</f>
        <v>42</v>
      </c>
      <c r="B78" s="3">
        <f>IF(TRIM(Tabel24[[#This Row],[Datum]])&lt;&gt;"",(+Tabel24[[#This Row],[Datum]]-DATE(2025,8,20))/7,"")</f>
        <v>8.1428571428571423</v>
      </c>
      <c r="C78" s="32">
        <f>IF(TRIM(Tabel24[[#This Row],[Datum]])&lt;&gt;"",Tabel24[[#This Row],[Datum]],"")</f>
        <v>45946</v>
      </c>
      <c r="D78" s="4">
        <v>45946</v>
      </c>
      <c r="E78" s="5"/>
      <c r="F78" s="65" t="s">
        <v>68</v>
      </c>
      <c r="G78" s="5" t="s">
        <v>21</v>
      </c>
    </row>
    <row r="79" spans="1:7" ht="28.5" customHeight="1">
      <c r="A79" s="2">
        <f>IF(TRIM(Tabel24[[#This Row],[Datum]])&lt;&gt;"",WEEKNUM(Tabel24[[#This Row],[Datum]]),"")</f>
        <v>42</v>
      </c>
      <c r="B79" s="3">
        <f>IF(TRIM(Tabel24[[#This Row],[Datum]])&lt;&gt;"",(+Tabel24[[#This Row],[Datum]]-DATE(2025,8,20))/7,"")</f>
        <v>8.1428571428571423</v>
      </c>
      <c r="C79" s="32">
        <f>IF(TRIM(Tabel24[[#This Row],[Datum]])&lt;&gt;"",Tabel24[[#This Row],[Datum]],"")</f>
        <v>45946</v>
      </c>
      <c r="D79" s="4">
        <v>45946</v>
      </c>
      <c r="E79" s="5"/>
      <c r="F79" s="5" t="s">
        <v>75</v>
      </c>
      <c r="G79" s="5" t="s">
        <v>21</v>
      </c>
    </row>
    <row r="80" spans="1:7" ht="28.5" customHeight="1">
      <c r="A80" s="2">
        <f>IF(TRIM(Tabel24[[#This Row],[Datum]])&lt;&gt;"",WEEKNUM(Tabel24[[#This Row],[Datum]],2),"")</f>
        <v>42</v>
      </c>
      <c r="B80" s="3">
        <f>IF(TRIM(Tabel24[[#This Row],[Datum]])&lt;&gt;"",(+Tabel24[[#This Row],[Datum]]-DATE(2025,8,20))/7,"")</f>
        <v>8.2857142857142865</v>
      </c>
      <c r="C80" s="32">
        <f>IF(TRIM(Tabel24[[#This Row],[Datum]])&lt;&gt;"",Tabel24[[#This Row],[Datum]],"")</f>
        <v>45947</v>
      </c>
      <c r="D80" s="4">
        <v>45947</v>
      </c>
      <c r="E80" s="5"/>
      <c r="F80" s="65" t="s">
        <v>68</v>
      </c>
      <c r="G80" s="5" t="s">
        <v>21</v>
      </c>
    </row>
    <row r="81" spans="1:7" ht="28.5" customHeight="1">
      <c r="A81" s="2">
        <f>IF(TRIM(Tabel24[[#This Row],[Datum]])&lt;&gt;"",WEEKNUM(Tabel24[[#This Row],[Datum]],2),"")</f>
        <v>42</v>
      </c>
      <c r="B81" s="3">
        <f>IF(TRIM(Tabel24[[#This Row],[Datum]])&lt;&gt;"",(+Tabel24[[#This Row],[Datum]]-DATE(2025,8,20))/7,"")</f>
        <v>8.2857142857142865</v>
      </c>
      <c r="C81" s="32">
        <f>IF(TRIM(Tabel24[[#This Row],[Datum]])&lt;&gt;"",Tabel24[[#This Row],[Datum]],"")</f>
        <v>45947</v>
      </c>
      <c r="D81" s="4">
        <v>45947</v>
      </c>
      <c r="E81" s="5"/>
      <c r="F81" s="67" t="s">
        <v>76</v>
      </c>
      <c r="G81" s="5" t="s">
        <v>21</v>
      </c>
    </row>
    <row r="82" spans="1:7" ht="28.5" customHeight="1">
      <c r="A82" s="2">
        <f>IF(TRIM(Tabel24[[#This Row],[Datum]])&lt;&gt;"",WEEKNUM(Tabel24[[#This Row],[Datum]],2),"")</f>
        <v>43</v>
      </c>
      <c r="B82" s="3">
        <f>IF(TRIM(Tabel24[[#This Row],[Datum]])&lt;&gt;"",(+Tabel24[[#This Row],[Datum]]-DATE(2025,8,20))/7,"")</f>
        <v>8.7142857142857135</v>
      </c>
      <c r="C82" s="32">
        <f>IF(TRIM(Tabel24[[#This Row],[Datum]])&lt;&gt;"",Tabel24[[#This Row],[Datum]],"")</f>
        <v>45950</v>
      </c>
      <c r="D82" s="4">
        <v>45950</v>
      </c>
      <c r="E82" s="5"/>
      <c r="F82" s="6" t="s">
        <v>77</v>
      </c>
      <c r="G82" s="5" t="s">
        <v>9</v>
      </c>
    </row>
    <row r="83" spans="1:7" ht="28.5" customHeight="1">
      <c r="A83" s="2">
        <f>IF(TRIM(Tabel24[[#This Row],[Datum]])&lt;&gt;"",WEEKNUM(Tabel24[[#This Row],[Datum]],2),"")</f>
        <v>43</v>
      </c>
      <c r="B83" s="3">
        <f>IF(TRIM(Tabel24[[#This Row],[Datum]])&lt;&gt;"",(+Tabel24[[#This Row],[Datum]]-DATE(2025,8,20))/7,"")</f>
        <v>8.7142857142857135</v>
      </c>
      <c r="C83" s="32">
        <f>IF(TRIM(Tabel24[[#This Row],[Datum]])&lt;&gt;"",Tabel24[[#This Row],[Datum]],"")</f>
        <v>45950</v>
      </c>
      <c r="D83" s="4">
        <v>45950</v>
      </c>
      <c r="E83" s="5"/>
      <c r="F83" s="76" t="s">
        <v>78</v>
      </c>
      <c r="G83" s="76" t="s">
        <v>21</v>
      </c>
    </row>
    <row r="84" spans="1:7" ht="28.5" customHeight="1">
      <c r="A84" s="2">
        <f>IF(TRIM(Tabel24[[#This Row],[Datum]])&lt;&gt;"",WEEKNUM(Tabel24[[#This Row],[Datum]],2),"")</f>
        <v>43</v>
      </c>
      <c r="B84" s="3">
        <f>IF(TRIM(Tabel24[[#This Row],[Datum]])&lt;&gt;"",(+Tabel24[[#This Row],[Datum]]-DATE(2025,8,20))/7,"")</f>
        <v>8.8571428571428577</v>
      </c>
      <c r="C84" s="32">
        <f>IF(TRIM(Tabel24[[#This Row],[Datum]])&lt;&gt;"",Tabel24[[#This Row],[Datum]],"")</f>
        <v>45951</v>
      </c>
      <c r="D84" s="4">
        <v>45951</v>
      </c>
      <c r="E84" s="5"/>
      <c r="F84" s="76" t="s">
        <v>78</v>
      </c>
      <c r="G84" s="76" t="s">
        <v>21</v>
      </c>
    </row>
    <row r="85" spans="1:7" ht="28.5" customHeight="1">
      <c r="A85" s="2">
        <f>IF(TRIM(Tabel24[[#This Row],[Datum]])&lt;&gt;"",WEEKNUM(Tabel24[[#This Row],[Datum]],2),"")</f>
        <v>43</v>
      </c>
      <c r="B85" s="3">
        <f>IF(TRIM(Tabel24[[#This Row],[Datum]])&lt;&gt;"",(+Tabel24[[#This Row],[Datum]]-DATE(2025,8,20))/7,"")</f>
        <v>9</v>
      </c>
      <c r="C85" s="32">
        <f>IF(TRIM(Tabel24[[#This Row],[Datum]])&lt;&gt;"",Tabel24[[#This Row],[Datum]],"")</f>
        <v>45952</v>
      </c>
      <c r="D85" s="4">
        <v>45952</v>
      </c>
      <c r="E85" s="5"/>
      <c r="F85" s="76" t="s">
        <v>78</v>
      </c>
      <c r="G85" s="76" t="s">
        <v>21</v>
      </c>
    </row>
    <row r="86" spans="1:7" ht="28.5" customHeight="1">
      <c r="A86" s="2">
        <f>IF(TRIM(Tabel24[[#This Row],[Datum]])&lt;&gt;"",WEEKNUM(Tabel24[[#This Row],[Datum]],2),"")</f>
        <v>43</v>
      </c>
      <c r="B86" s="3">
        <f>IF(TRIM(Tabel24[[#This Row],[Datum]])&lt;&gt;"",(+Tabel24[[#This Row],[Datum]]-DATE(2025,8,20))/7,"")</f>
        <v>9.1428571428571423</v>
      </c>
      <c r="C86" s="32">
        <f>IF(TRIM(Tabel24[[#This Row],[Datum]])&lt;&gt;"",Tabel24[[#This Row],[Datum]],"")</f>
        <v>45953</v>
      </c>
      <c r="D86" s="4">
        <v>45953</v>
      </c>
      <c r="E86" s="5"/>
      <c r="F86" s="76" t="s">
        <v>78</v>
      </c>
      <c r="G86" s="76" t="s">
        <v>21</v>
      </c>
    </row>
    <row r="87" spans="1:7" ht="28.5" customHeight="1">
      <c r="A87" s="2">
        <f>IF(TRIM(Tabel24[[#This Row],[Datum]])&lt;&gt;"",WEEKNUM(Tabel24[[#This Row],[Datum]],2),"")</f>
        <v>43</v>
      </c>
      <c r="B87" s="3">
        <f>IF(TRIM(Tabel24[[#This Row],[Datum]])&lt;&gt;"",(+Tabel24[[#This Row],[Datum]]-DATE(2025,8,20))/7,"")</f>
        <v>9.2857142857142865</v>
      </c>
      <c r="C87" s="32">
        <f>IF(TRIM(Tabel24[[#This Row],[Datum]])&lt;&gt;"",Tabel24[[#This Row],[Datum]],"")</f>
        <v>45954</v>
      </c>
      <c r="D87" s="4">
        <v>45954</v>
      </c>
      <c r="E87" s="5"/>
      <c r="F87" s="76" t="s">
        <v>78</v>
      </c>
      <c r="G87" s="76" t="s">
        <v>21</v>
      </c>
    </row>
    <row r="88" spans="1:7" ht="28.5" customHeight="1">
      <c r="A88" s="2">
        <f>IF(TRIM(Tabel24[[#This Row],[Datum]])&lt;&gt;"",WEEKNUM(Tabel24[[#This Row],[Datum]],2),"")</f>
        <v>44</v>
      </c>
      <c r="B88" s="3">
        <f>IF(TRIM(Tabel24[[#This Row],[Datum]])&lt;&gt;"",(+Tabel24[[#This Row],[Datum]]-DATE(2025,8,20))/7,"")</f>
        <v>9.7142857142857135</v>
      </c>
      <c r="C88" s="32">
        <f>IF(TRIM(Tabel24[[#This Row],[Datum]])&lt;&gt;"",Tabel24[[#This Row],[Datum]],"")</f>
        <v>45957</v>
      </c>
      <c r="D88" s="4">
        <v>45957</v>
      </c>
      <c r="E88" s="5"/>
      <c r="F88" s="6" t="s">
        <v>79</v>
      </c>
      <c r="G88" s="5" t="s">
        <v>9</v>
      </c>
    </row>
    <row r="89" spans="1:7" ht="28.5" customHeight="1">
      <c r="A89" s="2" t="str">
        <f>IF(TRIM(Tabel24[[#This Row],[Datum]])&lt;&gt;"",WEEKNUM(Tabel24[[#This Row],[Datum]],2),"")</f>
        <v/>
      </c>
      <c r="B89" s="3" t="str">
        <f>IF(TRIM(Tabel24[[#This Row],[Datum]])&lt;&gt;"",(+Tabel24[[#This Row],[Datum]]-DATE(2025,8,20))/7,"")</f>
        <v/>
      </c>
      <c r="C89" s="32" t="str">
        <f>IF(TRIM(Tabel24[[#This Row],[Datum]])&lt;&gt;"",Tabel24[[#This Row],[Datum]],"")</f>
        <v/>
      </c>
      <c r="D89" s="4"/>
      <c r="E89" s="5"/>
      <c r="F89" s="58" t="s">
        <v>80</v>
      </c>
      <c r="G89" s="5" t="s">
        <v>21</v>
      </c>
    </row>
    <row r="90" spans="1:7" ht="28.5" customHeight="1">
      <c r="A90" s="146" t="str">
        <f>IF(TRIM(Tabel24[[#This Row],[Datum]])&lt;&gt;"",WEEKNUM(Tabel24[[#This Row],[Datum]],2),"")</f>
        <v/>
      </c>
      <c r="B90" s="147" t="str">
        <f>IF(TRIM(Tabel24[[#This Row],[Datum]])&lt;&gt;"",(+Tabel24[[#This Row],[Datum]]-DATE(2025,8,20))/7,"")</f>
        <v/>
      </c>
      <c r="C90" s="148" t="str">
        <f>IF(TRIM(Tabel24[[#This Row],[Datum]])&lt;&gt;"",Tabel24[[#This Row],[Datum]],"")</f>
        <v/>
      </c>
      <c r="D90" s="149"/>
      <c r="E90" s="5"/>
      <c r="F90" s="5" t="s">
        <v>81</v>
      </c>
      <c r="G90" s="5" t="s">
        <v>21</v>
      </c>
    </row>
    <row r="91" spans="1:7" ht="28.5" customHeight="1">
      <c r="A91" s="2" t="str">
        <f>IF(TRIM(Tabel24[[#This Row],[Datum]])&lt;&gt;"",WEEKNUM(Tabel24[[#This Row],[Datum]],2),"")</f>
        <v/>
      </c>
      <c r="B91" s="3" t="str">
        <f>IF(TRIM(Tabel24[[#This Row],[Datum]])&lt;&gt;"",(+Tabel24[[#This Row],[Datum]]-DATE(2025,8,20))/7,"")</f>
        <v/>
      </c>
      <c r="C91" s="32" t="str">
        <f>IF(TRIM(Tabel24[[#This Row],[Datum]])&lt;&gt;"",Tabel24[[#This Row],[Datum]],"")</f>
        <v/>
      </c>
      <c r="D91" s="4"/>
      <c r="E91" s="5"/>
      <c r="F91" s="6" t="s">
        <v>82</v>
      </c>
      <c r="G91" s="5" t="s">
        <v>21</v>
      </c>
    </row>
    <row r="92" spans="1:7" ht="28.5" customHeight="1">
      <c r="A92" s="2">
        <f>IF(TRIM(Tabel24[[#This Row],[Datum]])&lt;&gt;"",WEEKNUM(Tabel24[[#This Row],[Datum]],2),"")</f>
        <v>44</v>
      </c>
      <c r="B92" s="3">
        <f>IF(TRIM(Tabel24[[#This Row],[Datum]])&lt;&gt;"",(+Tabel24[[#This Row],[Datum]]-DATE(2025,8,20))/7,"")</f>
        <v>9.7142857142857135</v>
      </c>
      <c r="C92" s="32">
        <f>IF(TRIM(Tabel24[[#This Row],[Datum]])&lt;&gt;"",Tabel24[[#This Row],[Datum]],"")</f>
        <v>45957</v>
      </c>
      <c r="D92" s="4">
        <v>45957</v>
      </c>
      <c r="E92" s="5"/>
      <c r="F92" s="5" t="s">
        <v>45</v>
      </c>
    </row>
    <row r="93" spans="1:7" ht="28.5" customHeight="1">
      <c r="A93" s="2">
        <f>IF(TRIM(Tabel24[[#This Row],[Datum]])&lt;&gt;"",WEEKNUM(Tabel24[[#This Row],[Datum]],2),"")</f>
        <v>44</v>
      </c>
      <c r="B93" s="3">
        <f>IF(TRIM(Tabel24[[#This Row],[Datum]])&lt;&gt;"",(+Tabel24[[#This Row],[Datum]]-DATE(2025,8,20))/7,"")</f>
        <v>9.8571428571428577</v>
      </c>
      <c r="C93" s="32">
        <f>IF(TRIM(Tabel24[[#This Row],[Datum]])&lt;&gt;"",Tabel24[[#This Row],[Datum]],"")</f>
        <v>45958</v>
      </c>
      <c r="D93" s="4">
        <v>45958</v>
      </c>
      <c r="E93" s="5"/>
      <c r="F93" s="42" t="s">
        <v>83</v>
      </c>
      <c r="G93" s="5" t="s">
        <v>21</v>
      </c>
    </row>
    <row r="94" spans="1:7" ht="28.5" customHeight="1">
      <c r="A94" s="2">
        <f>IF(TRIM(Tabel24[[#This Row],[Datum]])&lt;&gt;"",WEEKNUM(Tabel24[[#This Row],[Datum]],2),"")</f>
        <v>44</v>
      </c>
      <c r="B94" s="3">
        <f>IF(TRIM(Tabel24[[#This Row],[Datum]])&lt;&gt;"",(+Tabel24[[#This Row],[Datum]]-DATE(2025,8,20))/7,"")</f>
        <v>9.8571428571428577</v>
      </c>
      <c r="C94" s="32">
        <f>IF(TRIM(Tabel24[[#This Row],[Datum]])&lt;&gt;"",Tabel24[[#This Row],[Datum]],"")</f>
        <v>45958</v>
      </c>
      <c r="D94" s="4">
        <v>45958</v>
      </c>
      <c r="E94" s="5"/>
      <c r="F94" s="5" t="s">
        <v>84</v>
      </c>
    </row>
    <row r="95" spans="1:7" ht="28.5" customHeight="1">
      <c r="A95" s="2">
        <f>IF(TRIM(Tabel24[[#This Row],[Datum]])&lt;&gt;"",WEEKNUM(Tabel24[[#This Row],[Datum]],2),"")</f>
        <v>44</v>
      </c>
      <c r="B95" s="3">
        <f>IF(TRIM(Tabel24[[#This Row],[Datum]])&lt;&gt;"",(+Tabel24[[#This Row],[Datum]]-DATE(2025,8,20))/7,"")</f>
        <v>9.8571428571428577</v>
      </c>
      <c r="C95" s="32">
        <f>IF(TRIM(Tabel24[[#This Row],[Datum]])&lt;&gt;"",Tabel24[[#This Row],[Datum]],"")</f>
        <v>45958</v>
      </c>
      <c r="D95" s="4">
        <v>45958</v>
      </c>
      <c r="E95" s="5"/>
      <c r="F95" s="5" t="s">
        <v>85</v>
      </c>
      <c r="G95" s="5" t="s">
        <v>21</v>
      </c>
    </row>
    <row r="96" spans="1:7" ht="28.5" customHeight="1">
      <c r="A96" s="2">
        <f>IF(TRIM(Tabel24[[#This Row],[Datum]])&lt;&gt;"",WEEKNUM(Tabel24[[#This Row],[Datum]],2),"")</f>
        <v>44</v>
      </c>
      <c r="B96" s="3">
        <f>IF(TRIM(Tabel24[[#This Row],[Datum]])&lt;&gt;"",(+Tabel24[[#This Row],[Datum]]-DATE(2025,8,20))/7,"")</f>
        <v>9.8571428571428577</v>
      </c>
      <c r="C96" s="32">
        <f>IF(TRIM(Tabel24[[#This Row],[Datum]])&lt;&gt;"",Tabel24[[#This Row],[Datum]],"")</f>
        <v>45958</v>
      </c>
      <c r="D96" s="4">
        <v>45958</v>
      </c>
      <c r="E96" s="5"/>
      <c r="F96" s="65" t="s">
        <v>86</v>
      </c>
      <c r="G96" s="5" t="s">
        <v>21</v>
      </c>
    </row>
    <row r="97" spans="1:7" ht="28.5" customHeight="1">
      <c r="A97" s="2">
        <f>IF(TRIM(Tabel24[[#This Row],[Datum]])&lt;&gt;"",WEEKNUM(Tabel24[[#This Row],[Datum]],2),"")</f>
        <v>44</v>
      </c>
      <c r="B97" s="3">
        <f>IF(TRIM(Tabel24[[#This Row],[Datum]])&lt;&gt;"",(+Tabel24[[#This Row],[Datum]]-DATE(2025,8,20))/7,"")</f>
        <v>10</v>
      </c>
      <c r="C97" s="32">
        <f>IF(TRIM(Tabel24[[#This Row],[Datum]])&lt;&gt;"",Tabel24[[#This Row],[Datum]],"")</f>
        <v>45959</v>
      </c>
      <c r="D97" s="149">
        <v>45959</v>
      </c>
      <c r="E97" s="5"/>
      <c r="F97" s="6" t="s">
        <v>87</v>
      </c>
      <c r="G97" s="5" t="s">
        <v>21</v>
      </c>
    </row>
    <row r="98" spans="1:7" ht="28.5" customHeight="1">
      <c r="A98" s="2">
        <f>IF(TRIM(Tabel24[[#This Row],[Datum]])&lt;&gt;"",WEEKNUM(Tabel24[[#This Row],[Datum]],2),"")</f>
        <v>44</v>
      </c>
      <c r="B98" s="3">
        <f>IF(TRIM(Tabel24[[#This Row],[Datum]])&lt;&gt;"",(+Tabel24[[#This Row],[Datum]]-DATE(2025,8,20))/7,"")</f>
        <v>10</v>
      </c>
      <c r="C98" s="32">
        <f>IF(TRIM(Tabel24[[#This Row],[Datum]])&lt;&gt;"",Tabel24[[#This Row],[Datum]],"")</f>
        <v>45959</v>
      </c>
      <c r="D98" s="4">
        <v>45959</v>
      </c>
      <c r="E98" s="5"/>
      <c r="F98" s="6" t="s">
        <v>88</v>
      </c>
      <c r="G98" s="5" t="s">
        <v>21</v>
      </c>
    </row>
    <row r="99" spans="1:7" ht="28.5" customHeight="1">
      <c r="A99" s="2">
        <f>IF(TRIM(Tabel24[[#This Row],[Datum]])&lt;&gt;"",WEEKNUM(Tabel24[[#This Row],[Datum]],2),"")</f>
        <v>44</v>
      </c>
      <c r="B99" s="3">
        <f>IF(TRIM(Tabel24[[#This Row],[Datum]])&lt;&gt;"",(+Tabel24[[#This Row],[Datum]]-DATE(2025,8,20))/7,"")</f>
        <v>10.142857142857142</v>
      </c>
      <c r="C99" s="32">
        <f>IF(TRIM(Tabel24[[#This Row],[Datum]])&lt;&gt;"",Tabel24[[#This Row],[Datum]],"")</f>
        <v>45960</v>
      </c>
      <c r="D99" s="4">
        <v>45960</v>
      </c>
      <c r="E99" s="5"/>
      <c r="F99" s="74" t="s">
        <v>89</v>
      </c>
      <c r="G99" s="5" t="s">
        <v>21</v>
      </c>
    </row>
    <row r="100" spans="1:7" ht="28.5" customHeight="1">
      <c r="A100" s="2">
        <f>IF(TRIM(Tabel24[[#This Row],[Datum]])&lt;&gt;"",WEEKNUM(Tabel24[[#This Row],[Datum]]),"")</f>
        <v>44</v>
      </c>
      <c r="B100" s="3">
        <f>IF(TRIM(Tabel24[[#This Row],[Datum]])&lt;&gt;"",(+Tabel24[[#This Row],[Datum]]-DATE(2025,8,20))/7,"")</f>
        <v>10.142857142857142</v>
      </c>
      <c r="C100" s="32">
        <f>IF(TRIM(Tabel24[[#This Row],[Datum]])&lt;&gt;"",Tabel24[[#This Row],[Datum]],"")</f>
        <v>45960</v>
      </c>
      <c r="D100" s="4">
        <v>45960</v>
      </c>
      <c r="E100" s="5"/>
      <c r="F100" s="173" t="s">
        <v>90</v>
      </c>
      <c r="G100" s="5" t="s">
        <v>91</v>
      </c>
    </row>
    <row r="101" spans="1:7" ht="28.5" customHeight="1">
      <c r="A101" s="2">
        <f>IF(TRIM(Tabel24[[#This Row],[Datum]])&lt;&gt;"",WEEKNUM(Tabel24[[#This Row],[Datum]],2),"")</f>
        <v>44</v>
      </c>
      <c r="B101" s="3">
        <f>IF(TRIM(Tabel24[[#This Row],[Datum]])&lt;&gt;"",(+Tabel24[[#This Row],[Datum]]-DATE(2025,8,20))/7,"")</f>
        <v>10.285714285714286</v>
      </c>
      <c r="C101" s="32">
        <f>IF(TRIM(Tabel24[[#This Row],[Datum]])&lt;&gt;"",Tabel24[[#This Row],[Datum]],"")</f>
        <v>45961</v>
      </c>
      <c r="D101" s="4">
        <v>45961</v>
      </c>
      <c r="E101" s="5"/>
      <c r="F101" s="5" t="s">
        <v>92</v>
      </c>
      <c r="G101" s="5" t="s">
        <v>21</v>
      </c>
    </row>
    <row r="102" spans="1:7" ht="28.5" customHeight="1">
      <c r="A102" s="2">
        <f>IF(TRIM(Tabel24[[#This Row],[Datum]])&lt;&gt;"",WEEKNUM(Tabel24[[#This Row],[Datum]],2),"")</f>
        <v>44</v>
      </c>
      <c r="B102" s="3">
        <f>IF(TRIM(Tabel24[[#This Row],[Datum]])&lt;&gt;"",(+Tabel24[[#This Row],[Datum]]-DATE(2025,8,20))/7,"")</f>
        <v>10.285714285714286</v>
      </c>
      <c r="C102" s="32">
        <f>IF(TRIM(Tabel24[[#This Row],[Datum]])&lt;&gt;"",Tabel24[[#This Row],[Datum]],"")</f>
        <v>45961</v>
      </c>
      <c r="D102" s="4">
        <v>45961</v>
      </c>
      <c r="E102" s="5"/>
      <c r="F102" s="77" t="s">
        <v>93</v>
      </c>
      <c r="G102" s="5" t="s">
        <v>21</v>
      </c>
    </row>
    <row r="103" spans="1:7" ht="28.5" customHeight="1">
      <c r="A103" s="2">
        <f>IF(TRIM(Tabel24[[#This Row],[Datum]])&lt;&gt;"",WEEKNUM(Tabel24[[#This Row],[Datum]],2),"")</f>
        <v>45</v>
      </c>
      <c r="B103" s="3">
        <f>IF(TRIM(Tabel24[[#This Row],[Datum]])&lt;&gt;"",(+Tabel24[[#This Row],[Datum]]-DATE(2025,8,20))/7,"")</f>
        <v>10.714285714285714</v>
      </c>
      <c r="C103" s="32">
        <f>IF(TRIM(Tabel24[[#This Row],[Datum]])&lt;&gt;"",Tabel24[[#This Row],[Datum]],"")</f>
        <v>45964</v>
      </c>
      <c r="D103" s="4">
        <v>45964</v>
      </c>
      <c r="E103" s="5"/>
      <c r="F103" s="6" t="s">
        <v>94</v>
      </c>
      <c r="G103" s="5" t="s">
        <v>9</v>
      </c>
    </row>
    <row r="104" spans="1:7" ht="28.5" customHeight="1">
      <c r="A104" s="2">
        <f>IF(TRIM(Tabel24[[#This Row],[Datum]])&lt;&gt;"",WEEKNUM(Tabel24[[#This Row],[Datum]],2),"")</f>
        <v>45</v>
      </c>
      <c r="B104" s="3">
        <f>IF(TRIM(Tabel24[[#This Row],[Datum]])&lt;&gt;"",(+Tabel24[[#This Row],[Datum]]-DATE(2025,8,20))/7,"")</f>
        <v>10.714285714285714</v>
      </c>
      <c r="C104" s="32">
        <f>IF(TRIM(Tabel24[[#This Row],[Datum]])&lt;&gt;"",Tabel24[[#This Row],[Datum]],"")</f>
        <v>45964</v>
      </c>
      <c r="D104" s="4">
        <v>45964</v>
      </c>
      <c r="E104" s="5"/>
      <c r="F104" s="164" t="s">
        <v>95</v>
      </c>
    </row>
    <row r="105" spans="1:7" ht="28.5" customHeight="1">
      <c r="A105" s="2">
        <f>IF(TRIM(Tabel24[[#This Row],[Datum]])&lt;&gt;"",WEEKNUM(Tabel24[[#This Row],[Datum]]),"")</f>
        <v>45</v>
      </c>
      <c r="B105" s="3">
        <f>IF(TRIM(Tabel24[[#This Row],[Datum]])&lt;&gt;"",(+Tabel24[[#This Row],[Datum]]-DATE(2025,8,20))/7,"")</f>
        <v>10.857142857142858</v>
      </c>
      <c r="C105" s="32">
        <f>IF(TRIM(Tabel24[[#This Row],[Datum]])&lt;&gt;"",Tabel24[[#This Row],[Datum]],"")</f>
        <v>45965</v>
      </c>
      <c r="D105" s="4">
        <v>45965</v>
      </c>
      <c r="E105" s="5"/>
      <c r="F105" s="5" t="s">
        <v>96</v>
      </c>
      <c r="G105" s="5" t="s">
        <v>91</v>
      </c>
    </row>
    <row r="106" spans="1:7" ht="28.5" customHeight="1">
      <c r="A106" s="2">
        <f>IF(TRIM(Tabel24[[#This Row],[Datum]])&lt;&gt;"",WEEKNUM(Tabel24[[#This Row],[Datum]],2),"")</f>
        <v>45</v>
      </c>
      <c r="B106" s="3">
        <f>IF(TRIM(Tabel24[[#This Row],[Datum]])&lt;&gt;"",(+Tabel24[[#This Row],[Datum]]-DATE(2025,8,20))/7,"")</f>
        <v>10.857142857142858</v>
      </c>
      <c r="C106" s="32">
        <f>IF(TRIM(Tabel24[[#This Row],[Datum]])&lt;&gt;"",Tabel24[[#This Row],[Datum]],"")</f>
        <v>45965</v>
      </c>
      <c r="D106" s="4">
        <v>45965</v>
      </c>
      <c r="E106" s="5"/>
      <c r="F106" s="6" t="s">
        <v>97</v>
      </c>
    </row>
    <row r="107" spans="1:7" ht="28.5" customHeight="1">
      <c r="A107" s="2">
        <f>IF(TRIM(Tabel24[[#This Row],[Datum]])&lt;&gt;"",WEEKNUM(Tabel24[[#This Row],[Datum]],2),"")</f>
        <v>45</v>
      </c>
      <c r="B107" s="3">
        <f>IF(TRIM(Tabel24[[#This Row],[Datum]])&lt;&gt;"",(+Tabel24[[#This Row],[Datum]]-DATE(2025,8,20))/7,"")</f>
        <v>10.857142857142858</v>
      </c>
      <c r="C107" s="32">
        <f>IF(TRIM(Tabel24[[#This Row],[Datum]])&lt;&gt;"",Tabel24[[#This Row],[Datum]],"")</f>
        <v>45965</v>
      </c>
      <c r="D107" s="4">
        <v>45965</v>
      </c>
      <c r="E107" s="5"/>
      <c r="F107" s="56" t="s">
        <v>98</v>
      </c>
    </row>
    <row r="108" spans="1:7" ht="28.5" customHeight="1">
      <c r="A108" s="2">
        <f>IF(TRIM(Tabel24[[#This Row],[Datum]])&lt;&gt;"",WEEKNUM(Tabel24[[#This Row],[Datum]],2),"")</f>
        <v>45</v>
      </c>
      <c r="B108" s="3">
        <f>IF(TRIM(Tabel24[[#This Row],[Datum]])&lt;&gt;"",(+Tabel24[[#This Row],[Datum]]-DATE(2025,8,20))/7,"")</f>
        <v>11</v>
      </c>
      <c r="C108" s="32">
        <f>IF(TRIM(Tabel24[[#This Row],[Datum]])&lt;&gt;"",Tabel24[[#This Row],[Datum]],"")</f>
        <v>45966</v>
      </c>
      <c r="D108" s="4">
        <v>45966</v>
      </c>
      <c r="E108" s="5"/>
      <c r="F108" s="6" t="s">
        <v>99</v>
      </c>
      <c r="G108" s="5" t="s">
        <v>21</v>
      </c>
    </row>
    <row r="109" spans="1:7" ht="28.5" customHeight="1">
      <c r="A109" s="2">
        <f>IF(TRIM(Tabel24[[#This Row],[Datum]])&lt;&gt;"",WEEKNUM(Tabel24[[#This Row],[Datum]]),"")</f>
        <v>45</v>
      </c>
      <c r="B109" s="3">
        <f>IF(TRIM(Tabel24[[#This Row],[Datum]])&lt;&gt;"",(+Tabel24[[#This Row],[Datum]]-DATE(2025,8,20))/7,"")</f>
        <v>11.142857142857142</v>
      </c>
      <c r="C109" s="32">
        <f>IF(TRIM(Tabel24[[#This Row],[Datum]])&lt;&gt;"",Tabel24[[#This Row],[Datum]],"")</f>
        <v>45967</v>
      </c>
      <c r="D109" s="4">
        <v>45967</v>
      </c>
      <c r="E109" s="5"/>
      <c r="F109" s="11" t="s">
        <v>100</v>
      </c>
    </row>
    <row r="110" spans="1:7" ht="28.5" customHeight="1">
      <c r="A110" s="2">
        <f>IF(TRIM(Tabel24[[#This Row],[Datum]])&lt;&gt;"",WEEKNUM(Tabel24[[#This Row],[Datum]],2),"")</f>
        <v>45</v>
      </c>
      <c r="B110" s="3">
        <f>IF(TRIM(Tabel24[[#This Row],[Datum]])&lt;&gt;"",(+Tabel24[[#This Row],[Datum]]-DATE(2025,8,20))/7,"")</f>
        <v>11.142857142857142</v>
      </c>
      <c r="C110" s="32">
        <f>IF(TRIM(Tabel24[[#This Row],[Datum]])&lt;&gt;"",Tabel24[[#This Row],[Datum]],"")</f>
        <v>45967</v>
      </c>
      <c r="D110" s="4">
        <v>45967</v>
      </c>
      <c r="E110" s="5"/>
      <c r="F110" s="5" t="s">
        <v>101</v>
      </c>
      <c r="G110" s="5" t="s">
        <v>21</v>
      </c>
    </row>
    <row r="111" spans="1:7" ht="28.5" customHeight="1">
      <c r="A111" s="2">
        <f>IF(TRIM(Tabel24[[#This Row],[Datum]])&lt;&gt;"",WEEKNUM(Tabel24[[#This Row],[Datum]],2),"")</f>
        <v>45</v>
      </c>
      <c r="B111" s="3">
        <f>IF(TRIM(Tabel24[[#This Row],[Datum]])&lt;&gt;"",(+Tabel24[[#This Row],[Datum]]-DATE(2025,8,20))/7,"")</f>
        <v>11.142857142857142</v>
      </c>
      <c r="C111" s="32">
        <f>IF(TRIM(Tabel24[[#This Row],[Datum]])&lt;&gt;"",Tabel24[[#This Row],[Datum]],"")</f>
        <v>45967</v>
      </c>
      <c r="D111" s="4">
        <v>45967</v>
      </c>
      <c r="E111" s="5"/>
      <c r="F111" s="74" t="s">
        <v>102</v>
      </c>
    </row>
    <row r="112" spans="1:7" ht="28.5" customHeight="1">
      <c r="A112" s="2">
        <f>IF(TRIM(Tabel24[[#This Row],[Datum]])&lt;&gt;"",WEEKNUM(Tabel24[[#This Row],[Datum]],2),"")</f>
        <v>45</v>
      </c>
      <c r="B112" s="3">
        <f>IF(TRIM(Tabel24[[#This Row],[Datum]])&lt;&gt;"",(+Tabel24[[#This Row],[Datum]]-DATE(2025,8,20))/7,"")</f>
        <v>11.142857142857142</v>
      </c>
      <c r="C112" s="32">
        <f>IF(TRIM(Tabel24[[#This Row],[Datum]])&lt;&gt;"",Tabel24[[#This Row],[Datum]],"")</f>
        <v>45967</v>
      </c>
      <c r="D112" s="4">
        <v>45967</v>
      </c>
      <c r="E112" s="5"/>
      <c r="F112" s="5" t="s">
        <v>103</v>
      </c>
      <c r="G112" s="5" t="s">
        <v>21</v>
      </c>
    </row>
    <row r="113" spans="1:7" ht="28.5" customHeight="1">
      <c r="A113" s="2">
        <f>IF(TRIM(Tabel24[[#This Row],[Datum]])&lt;&gt;"",WEEKNUM(Tabel24[[#This Row],[Datum]],2),"")</f>
        <v>45</v>
      </c>
      <c r="B113" s="3">
        <f>IF(TRIM(Tabel24[[#This Row],[Datum]])&lt;&gt;"",(+Tabel24[[#This Row],[Datum]]-DATE(2025,8,20))/7,"")</f>
        <v>11.285714285714286</v>
      </c>
      <c r="C113" s="32">
        <f>IF(TRIM(Tabel24[[#This Row],[Datum]])&lt;&gt;"",Tabel24[[#This Row],[Datum]],"")</f>
        <v>45968</v>
      </c>
      <c r="D113" s="4">
        <v>45968</v>
      </c>
      <c r="E113" s="5"/>
      <c r="F113" s="6" t="s">
        <v>104</v>
      </c>
      <c r="G113" s="5" t="s">
        <v>21</v>
      </c>
    </row>
    <row r="114" spans="1:7" ht="28.5" customHeight="1">
      <c r="A114" s="2">
        <f>IF(TRIM(Tabel24[[#This Row],[Datum]])&lt;&gt;"",WEEKNUM(Tabel24[[#This Row],[Datum]],2),"")</f>
        <v>45</v>
      </c>
      <c r="B114" s="3">
        <f>IF(TRIM(Tabel24[[#This Row],[Datum]])&lt;&gt;"",(+Tabel24[[#This Row],[Datum]]-DATE(2025,8,20))/7,"")</f>
        <v>11.285714285714286</v>
      </c>
      <c r="C114" s="32">
        <f>IF(TRIM(Tabel24[[#This Row],[Datum]])&lt;&gt;"",Tabel24[[#This Row],[Datum]],"")</f>
        <v>45968</v>
      </c>
      <c r="D114" s="4">
        <v>45968</v>
      </c>
      <c r="E114" s="5"/>
      <c r="F114" s="5" t="s">
        <v>105</v>
      </c>
      <c r="G114" s="5" t="s">
        <v>21</v>
      </c>
    </row>
    <row r="115" spans="1:7" ht="28.5" customHeight="1">
      <c r="A115" s="2">
        <f>IF(TRIM(Tabel24[[#This Row],[Datum]])&lt;&gt;"",WEEKNUM(Tabel24[[#This Row],[Datum]]),"")</f>
        <v>45</v>
      </c>
      <c r="B115" s="3">
        <f>IF(TRIM(Tabel24[[#This Row],[Datum]])&lt;&gt;"",(+Tabel24[[#This Row],[Datum]]-DATE(2025,8,20))/7,"")</f>
        <v>11.285714285714286</v>
      </c>
      <c r="C115" s="32">
        <f>IF(TRIM(Tabel24[[#This Row],[Datum]])&lt;&gt;"",Tabel24[[#This Row],[Datum]],"")</f>
        <v>45968</v>
      </c>
      <c r="D115" s="4">
        <v>45968</v>
      </c>
      <c r="E115" s="5"/>
      <c r="F115" s="5" t="s">
        <v>106</v>
      </c>
      <c r="G115" s="5" t="s">
        <v>91</v>
      </c>
    </row>
    <row r="116" spans="1:7" ht="28.5" customHeight="1">
      <c r="A116" s="2">
        <f>IF(TRIM(Tabel24[[#This Row],[Datum]])&lt;&gt;"",WEEKNUM(Tabel24[[#This Row],[Datum]],2),"")</f>
        <v>45</v>
      </c>
      <c r="B116" s="3">
        <f>IF(TRIM(Tabel24[[#This Row],[Datum]])&lt;&gt;"",(+Tabel24[[#This Row],[Datum]]-DATE(2025,8,20))/7,"")</f>
        <v>11.285714285714286</v>
      </c>
      <c r="C116" s="32">
        <f>IF(TRIM(Tabel24[[#This Row],[Datum]])&lt;&gt;"",Tabel24[[#This Row],[Datum]],"")</f>
        <v>45968</v>
      </c>
      <c r="D116" s="4">
        <v>45968</v>
      </c>
      <c r="E116" s="11"/>
      <c r="F116" s="78" t="s">
        <v>107</v>
      </c>
      <c r="G116" s="11" t="s">
        <v>21</v>
      </c>
    </row>
    <row r="117" spans="1:7" ht="28.5" customHeight="1">
      <c r="A117" s="2">
        <f>IF(TRIM(Tabel24[[#This Row],[Datum]])&lt;&gt;"",WEEKNUM(Tabel24[[#This Row],[Datum]],2),"")</f>
        <v>46</v>
      </c>
      <c r="B117" s="3">
        <f>IF(TRIM(Tabel24[[#This Row],[Datum]])&lt;&gt;"",(+Tabel24[[#This Row],[Datum]]-DATE(2025,8,20))/7,"")</f>
        <v>11.714285714285714</v>
      </c>
      <c r="C117" s="32">
        <f>IF(TRIM(Tabel24[[#This Row],[Datum]])&lt;&gt;"",Tabel24[[#This Row],[Datum]],"")</f>
        <v>45971</v>
      </c>
      <c r="D117" s="4">
        <v>45971</v>
      </c>
      <c r="E117" s="5"/>
      <c r="F117" s="6" t="s">
        <v>108</v>
      </c>
      <c r="G117" s="5" t="s">
        <v>9</v>
      </c>
    </row>
    <row r="118" spans="1:7" ht="28.5" customHeight="1">
      <c r="A118" s="2">
        <f>IF(TRIM(Tabel24[[#This Row],[Datum]])&lt;&gt;"",WEEKNUM(Tabel24[[#This Row],[Datum]],2),"")</f>
        <v>46</v>
      </c>
      <c r="B118" s="3">
        <f>IF(TRIM(Tabel24[[#This Row],[Datum]])&lt;&gt;"",(+Tabel24[[#This Row],[Datum]]-DATE(2025,8,20))/7,"")</f>
        <v>11.714285714285714</v>
      </c>
      <c r="C118" s="32">
        <f>IF(TRIM(Tabel24[[#This Row],[Datum]])&lt;&gt;"",Tabel24[[#This Row],[Datum]],"")</f>
        <v>45971</v>
      </c>
      <c r="D118" s="4">
        <v>45971</v>
      </c>
      <c r="E118" s="5"/>
      <c r="F118" s="6" t="s">
        <v>109</v>
      </c>
      <c r="G118" s="5" t="s">
        <v>21</v>
      </c>
    </row>
    <row r="119" spans="1:7" ht="28.5" customHeight="1">
      <c r="A119" s="2">
        <f>IF(TRIM(Tabel24[[#This Row],[Datum]])&lt;&gt;"",WEEKNUM(Tabel24[[#This Row],[Datum]],2),"")</f>
        <v>46</v>
      </c>
      <c r="B119" s="3">
        <f>IF(TRIM(Tabel24[[#This Row],[Datum]])&lt;&gt;"",(+Tabel24[[#This Row],[Datum]]-DATE(2025,8,20))/7,"")</f>
        <v>11.714285714285714</v>
      </c>
      <c r="C119" s="32">
        <f>IF(TRIM(Tabel24[[#This Row],[Datum]])&lt;&gt;"",Tabel24[[#This Row],[Datum]],"")</f>
        <v>45971</v>
      </c>
      <c r="D119" s="4">
        <v>45971</v>
      </c>
      <c r="E119" s="5"/>
      <c r="F119" s="5" t="s">
        <v>110</v>
      </c>
      <c r="G119" s="5" t="s">
        <v>21</v>
      </c>
    </row>
    <row r="120" spans="1:7" ht="28.5" customHeight="1">
      <c r="A120" s="2">
        <f>IF(TRIM(Tabel24[[#This Row],[Datum]])&lt;&gt;"",WEEKNUM(Tabel24[[#This Row],[Datum]],2),"")</f>
        <v>46</v>
      </c>
      <c r="B120" s="3">
        <f>IF(TRIM(Tabel24[[#This Row],[Datum]])&lt;&gt;"",(+Tabel24[[#This Row],[Datum]]-DATE(2025,8,20))/7,"")</f>
        <v>11.857142857142858</v>
      </c>
      <c r="C120" s="32">
        <f>IF(TRIM(Tabel24[[#This Row],[Datum]])&lt;&gt;"",Tabel24[[#This Row],[Datum]],"")</f>
        <v>45972</v>
      </c>
      <c r="D120" s="4">
        <v>45972</v>
      </c>
      <c r="E120" s="5"/>
      <c r="F120" s="6" t="s">
        <v>110</v>
      </c>
      <c r="G120" s="5" t="s">
        <v>21</v>
      </c>
    </row>
    <row r="121" spans="1:7" ht="28.5" customHeight="1">
      <c r="A121" s="2">
        <f>IF(TRIM(Tabel24[[#This Row],[Datum]])&lt;&gt;"",WEEKNUM(Tabel24[[#This Row],[Datum]],2),"")</f>
        <v>46</v>
      </c>
      <c r="B121" s="3">
        <f>IF(TRIM(Tabel24[[#This Row],[Datum]])&lt;&gt;"",(+Tabel24[[#This Row],[Datum]]-DATE(2025,8,20))/7,"")</f>
        <v>12</v>
      </c>
      <c r="C121" s="32">
        <f>IF(TRIM(Tabel24[[#This Row],[Datum]])&lt;&gt;"",Tabel24[[#This Row],[Datum]],"")</f>
        <v>45973</v>
      </c>
      <c r="D121" s="4">
        <v>45973</v>
      </c>
      <c r="E121" s="5"/>
      <c r="F121" s="74" t="s">
        <v>111</v>
      </c>
      <c r="G121" s="5" t="s">
        <v>91</v>
      </c>
    </row>
    <row r="122" spans="1:7" ht="28.5" customHeight="1">
      <c r="A122" s="2">
        <f>IF(TRIM(Tabel24[[#This Row],[Datum]])&lt;&gt;"",WEEKNUM(Tabel24[[#This Row],[Datum]],2),"")</f>
        <v>46</v>
      </c>
      <c r="B122" s="3">
        <f>IF(TRIM(Tabel24[[#This Row],[Datum]])&lt;&gt;"",(+Tabel24[[#This Row],[Datum]]-DATE(2025,8,20))/7,"")</f>
        <v>12</v>
      </c>
      <c r="C122" s="32">
        <f>IF(TRIM(Tabel24[[#This Row],[Datum]])&lt;&gt;"",Tabel24[[#This Row],[Datum]],"")</f>
        <v>45973</v>
      </c>
      <c r="D122" s="4">
        <v>45973</v>
      </c>
      <c r="E122" s="5"/>
      <c r="F122" s="6" t="s">
        <v>110</v>
      </c>
      <c r="G122" s="5" t="s">
        <v>21</v>
      </c>
    </row>
    <row r="123" spans="1:7" ht="28.5" customHeight="1">
      <c r="A123" s="2">
        <f>IF(TRIM(Tabel24[[#This Row],[Datum]])&lt;&gt;"",WEEKNUM(Tabel24[[#This Row],[Datum]],2),"")</f>
        <v>46</v>
      </c>
      <c r="B123" s="3">
        <f>IF(TRIM(Tabel24[[#This Row],[Datum]])&lt;&gt;"",(+Tabel24[[#This Row],[Datum]]-DATE(2025,8,20))/7,"")</f>
        <v>12.142857142857142</v>
      </c>
      <c r="C123" s="32">
        <f>IF(TRIM(Tabel24[[#This Row],[Datum]])&lt;&gt;"",Tabel24[[#This Row],[Datum]],"")</f>
        <v>45974</v>
      </c>
      <c r="D123" s="4">
        <v>45974</v>
      </c>
      <c r="E123" s="5"/>
      <c r="F123" s="5" t="s">
        <v>112</v>
      </c>
      <c r="G123" s="5" t="s">
        <v>91</v>
      </c>
    </row>
    <row r="124" spans="1:7" ht="28.5" customHeight="1">
      <c r="A124" s="2">
        <f>IF(TRIM(Tabel24[[#This Row],[Datum]])&lt;&gt;"",WEEKNUM(Tabel24[[#This Row],[Datum]],2),"")</f>
        <v>46</v>
      </c>
      <c r="B124" s="3">
        <f>IF(TRIM(Tabel24[[#This Row],[Datum]])&lt;&gt;"",(+Tabel24[[#This Row],[Datum]]-DATE(2025,8,20))/7,"")</f>
        <v>12.285714285714286</v>
      </c>
      <c r="C124" s="32">
        <f>IF(TRIM(Tabel24[[#This Row],[Datum]])&lt;&gt;"",Tabel24[[#This Row],[Datum]],"")</f>
        <v>45975</v>
      </c>
      <c r="D124" s="4">
        <v>45975</v>
      </c>
      <c r="E124" s="5"/>
      <c r="F124" s="77" t="s">
        <v>113</v>
      </c>
    </row>
    <row r="125" spans="1:7" ht="28.5" customHeight="1">
      <c r="A125" s="2">
        <f>IF(TRIM(Tabel24[[#This Row],[Datum]])&lt;&gt;"",WEEKNUM(Tabel24[[#This Row],[Datum]],2),"")</f>
        <v>47</v>
      </c>
      <c r="B125" s="3">
        <f>IF(TRIM(Tabel24[[#This Row],[Datum]])&lt;&gt;"",(+Tabel24[[#This Row],[Datum]]-DATE(2025,8,20))/7,"")</f>
        <v>12.714285714285714</v>
      </c>
      <c r="C125" s="32">
        <f>IF(TRIM(Tabel24[[#This Row],[Datum]])&lt;&gt;"",Tabel24[[#This Row],[Datum]],"")</f>
        <v>45978</v>
      </c>
      <c r="D125" s="4">
        <v>45978</v>
      </c>
      <c r="E125" s="5"/>
      <c r="F125" s="6" t="s">
        <v>114</v>
      </c>
      <c r="G125" s="5" t="s">
        <v>9</v>
      </c>
    </row>
    <row r="126" spans="1:7" ht="28.5" customHeight="1">
      <c r="A126" s="2">
        <f>IF(TRIM(Tabel24[[#This Row],[Datum]])&lt;&gt;"",WEEKNUM(Tabel24[[#This Row],[Datum]],2),"")</f>
        <v>47</v>
      </c>
      <c r="B126" s="3">
        <f>IF(TRIM(Tabel24[[#This Row],[Datum]])&lt;&gt;"",(+Tabel24[[#This Row],[Datum]]-DATE(2025,8,20))/7,"")</f>
        <v>12.714285714285714</v>
      </c>
      <c r="C126" s="32">
        <f>IF(TRIM(Tabel24[[#This Row],[Datum]])&lt;&gt;"",Tabel24[[#This Row],[Datum]],"")</f>
        <v>45978</v>
      </c>
      <c r="D126" s="4">
        <v>45978</v>
      </c>
      <c r="E126" s="5"/>
      <c r="F126" s="6" t="s">
        <v>45</v>
      </c>
    </row>
    <row r="127" spans="1:7" ht="28.5" customHeight="1">
      <c r="A127" s="2">
        <f>IF(TRIM(Tabel24[[#This Row],[Datum]])&lt;&gt;"",WEEKNUM(Tabel24[[#This Row],[Datum]],2),"")</f>
        <v>47</v>
      </c>
      <c r="B127" s="3">
        <f>IF(TRIM(Tabel24[[#This Row],[Datum]])&lt;&gt;"",(+Tabel24[[#This Row],[Datum]]-DATE(2025,8,20))/7,"")</f>
        <v>12.857142857142858</v>
      </c>
      <c r="C127" s="32">
        <f>IF(TRIM(Tabel24[[#This Row],[Datum]])&lt;&gt;"",Tabel24[[#This Row],[Datum]],"")</f>
        <v>45979</v>
      </c>
      <c r="D127" s="4">
        <v>45979</v>
      </c>
      <c r="E127" s="5"/>
      <c r="F127" s="79" t="s">
        <v>115</v>
      </c>
      <c r="G127" s="5" t="s">
        <v>21</v>
      </c>
    </row>
    <row r="128" spans="1:7" ht="28.5" customHeight="1">
      <c r="A128" s="2">
        <f>IF(TRIM(Tabel24[[#This Row],[Datum]])&lt;&gt;"",WEEKNUM(Tabel24[[#This Row],[Datum]],2),"")</f>
        <v>47</v>
      </c>
      <c r="B128" s="3">
        <f>IF(TRIM(Tabel24[[#This Row],[Datum]])&lt;&gt;"",(+Tabel24[[#This Row],[Datum]]-DATE(2025,8,20))/7,"")</f>
        <v>12.857142857142858</v>
      </c>
      <c r="C128" s="32">
        <f>IF(TRIM(Tabel24[[#This Row],[Datum]])&lt;&gt;"",Tabel24[[#This Row],[Datum]],"")</f>
        <v>45979</v>
      </c>
      <c r="D128" s="4">
        <v>45979</v>
      </c>
      <c r="E128" s="11"/>
      <c r="F128" s="11" t="s">
        <v>116</v>
      </c>
      <c r="G128" s="11"/>
    </row>
    <row r="129" spans="1:7" ht="29.25" customHeight="1">
      <c r="A129" s="2">
        <f>IF(TRIM(Tabel24[[#This Row],[Datum]])&lt;&gt;"",WEEKNUM(Tabel24[[#This Row],[Datum]],2),"")</f>
        <v>47</v>
      </c>
      <c r="B129" s="3">
        <f>IF(TRIM(Tabel24[[#This Row],[Datum]])&lt;&gt;"",(+Tabel24[[#This Row],[Datum]]-DATE(2025,8,20))/7,"")</f>
        <v>12.857142857142858</v>
      </c>
      <c r="C129" s="32">
        <f>IF(TRIM(Tabel24[[#This Row],[Datum]])&lt;&gt;"",Tabel24[[#This Row],[Datum]],"")</f>
        <v>45979</v>
      </c>
      <c r="D129" s="4">
        <v>45979</v>
      </c>
      <c r="E129" s="5"/>
      <c r="F129" s="80" t="s">
        <v>117</v>
      </c>
      <c r="G129" s="5" t="s">
        <v>21</v>
      </c>
    </row>
    <row r="130" spans="1:7" ht="28.5" customHeight="1">
      <c r="A130" s="2">
        <f>IF(TRIM(Tabel24[[#This Row],[Datum]])&lt;&gt;"",WEEKNUM(Tabel24[[#This Row],[Datum]],2),"")</f>
        <v>47</v>
      </c>
      <c r="B130" s="3">
        <f>IF(TRIM(Tabel24[[#This Row],[Datum]])&lt;&gt;"",(+Tabel24[[#This Row],[Datum]]-DATE(2025,8,20))/7,"")</f>
        <v>13</v>
      </c>
      <c r="C130" s="32">
        <f>IF(TRIM(Tabel24[[#This Row],[Datum]])&lt;&gt;"",Tabel24[[#This Row],[Datum]],"")</f>
        <v>45980</v>
      </c>
      <c r="D130" s="4">
        <v>45980</v>
      </c>
      <c r="E130" s="5"/>
      <c r="F130" s="80" t="s">
        <v>118</v>
      </c>
      <c r="G130" s="5" t="s">
        <v>21</v>
      </c>
    </row>
    <row r="131" spans="1:7" ht="28.5" customHeight="1">
      <c r="A131" s="2">
        <f>IF(TRIM(Tabel24[[#This Row],[Datum]])&lt;&gt;"",WEEKNUM(Tabel24[[#This Row],[Datum]],2),"")</f>
        <v>47</v>
      </c>
      <c r="B131" s="3">
        <f>IF(TRIM(Tabel24[[#This Row],[Datum]])&lt;&gt;"",(+Tabel24[[#This Row],[Datum]]-DATE(2025,8,20))/7,"")</f>
        <v>13</v>
      </c>
      <c r="C131" s="32">
        <f>IF(TRIM(Tabel24[[#This Row],[Datum]])&lt;&gt;"",Tabel24[[#This Row],[Datum]],"")</f>
        <v>45980</v>
      </c>
      <c r="D131" s="4">
        <v>45980</v>
      </c>
      <c r="E131" s="5"/>
      <c r="F131" s="6" t="s">
        <v>45</v>
      </c>
    </row>
    <row r="132" spans="1:7" ht="28.5" customHeight="1">
      <c r="A132" s="2">
        <f>IF(TRIM(Tabel24[[#This Row],[Datum]])&lt;&gt;"",WEEKNUM(Tabel24[[#This Row],[Datum]],2),"")</f>
        <v>47</v>
      </c>
      <c r="B132" s="3">
        <f>IF(TRIM(Tabel24[[#This Row],[Datum]])&lt;&gt;"",(+Tabel24[[#This Row],[Datum]]-DATE(2025,8,20))/7,"")</f>
        <v>13.142857142857142</v>
      </c>
      <c r="C132" s="32">
        <f>IF(TRIM(Tabel24[[#This Row],[Datum]])&lt;&gt;"",Tabel24[[#This Row],[Datum]],"")</f>
        <v>45981</v>
      </c>
      <c r="D132" s="4">
        <v>45981</v>
      </c>
      <c r="E132" s="5"/>
      <c r="F132" s="6" t="s">
        <v>45</v>
      </c>
    </row>
    <row r="133" spans="1:7" ht="28.5" customHeight="1">
      <c r="A133" s="57">
        <f>IF(TRIM(Tabel24[[#This Row],[Datum]])&lt;&gt;"",WEEKNUM(Tabel24[[#This Row],[Datum]]),"")</f>
        <v>47</v>
      </c>
      <c r="B133" s="53">
        <f>IF(TRIM(Tabel24[[#This Row],[Datum]])&lt;&gt;"",(+Tabel24[[#This Row],[Datum]]-DATE(2025,8,20))/7,"")</f>
        <v>13.285714285714286</v>
      </c>
      <c r="C133" s="54">
        <f>IF(TRIM(Tabel24[[#This Row],[Datum]])&lt;&gt;"",Tabel24[[#This Row],[Datum]],"")</f>
        <v>45982</v>
      </c>
      <c r="D133" s="55">
        <v>45982</v>
      </c>
      <c r="E133" s="56"/>
      <c r="F133" s="56" t="s">
        <v>119</v>
      </c>
      <c r="G133" s="56"/>
    </row>
    <row r="134" spans="1:7" ht="28.5" customHeight="1">
      <c r="A134" s="57">
        <f>IF(TRIM(Tabel24[[#This Row],[Datum]])&lt;&gt;"",WEEKNUM(Tabel24[[#This Row],[Datum]]),"")</f>
        <v>48</v>
      </c>
      <c r="B134" s="53">
        <f>IF(TRIM(Tabel24[[#This Row],[Datum]])&lt;&gt;"",(+Tabel24[[#This Row],[Datum]]-DATE(2025,8,20))/7,"")</f>
        <v>13.571428571428571</v>
      </c>
      <c r="C134" s="54">
        <f>IF(TRIM(Tabel24[[#This Row],[Datum]])&lt;&gt;"",Tabel24[[#This Row],[Datum]],"")</f>
        <v>45984</v>
      </c>
      <c r="D134" s="55">
        <v>45984</v>
      </c>
      <c r="E134" s="56"/>
      <c r="F134" s="56" t="s">
        <v>120</v>
      </c>
      <c r="G134" s="56"/>
    </row>
    <row r="135" spans="1:7" ht="28.5" customHeight="1">
      <c r="A135" s="2">
        <f>IF(TRIM(Tabel24[[#This Row],[Datum]])&lt;&gt;"",WEEKNUM(Tabel24[[#This Row],[Datum]],2),"")</f>
        <v>48</v>
      </c>
      <c r="B135" s="3">
        <f>IF(TRIM(Tabel24[[#This Row],[Datum]])&lt;&gt;"",(+Tabel24[[#This Row],[Datum]]-DATE(2025,8,20))/7,"")</f>
        <v>13.714285714285714</v>
      </c>
      <c r="C135" s="32">
        <f>IF(TRIM(Tabel24[[#This Row],[Datum]])&lt;&gt;"",Tabel24[[#This Row],[Datum]],"")</f>
        <v>45985</v>
      </c>
      <c r="D135" s="4">
        <v>45985</v>
      </c>
      <c r="E135" s="5"/>
      <c r="F135" s="6" t="s">
        <v>121</v>
      </c>
      <c r="G135" s="5" t="s">
        <v>9</v>
      </c>
    </row>
    <row r="136" spans="1:7" ht="28.5" customHeight="1">
      <c r="A136" s="14" t="str">
        <f>IF(TRIM(Tabel24[[#This Row],[Datum]])&lt;&gt;"",WEEKNUM(Tabel24[[#This Row],[Datum]]),"")</f>
        <v/>
      </c>
      <c r="B136" s="15" t="str">
        <f>IF(TRIM(Tabel24[[#This Row],[Datum]])&lt;&gt;"",(+Tabel24[[#This Row],[Datum]]-DATE(2025,8,20))/7,"")</f>
        <v/>
      </c>
      <c r="C136" s="33" t="str">
        <f>IF(TRIM(Tabel24[[#This Row],[Datum]])&lt;&gt;"",Tabel24[[#This Row],[Datum]],"")</f>
        <v/>
      </c>
      <c r="D136" s="16"/>
      <c r="E136" s="13"/>
      <c r="F136" s="17" t="s">
        <v>122</v>
      </c>
      <c r="G136" s="13" t="s">
        <v>91</v>
      </c>
    </row>
    <row r="137" spans="1:7" ht="28.5" customHeight="1">
      <c r="A137" s="2">
        <f>IF(TRIM(Tabel24[[#This Row],[Datum]])&lt;&gt;"",WEEKNUM(Tabel24[[#This Row],[Datum]],2),"")</f>
        <v>48</v>
      </c>
      <c r="B137" s="3">
        <f>IF(TRIM(Tabel24[[#This Row],[Datum]])&lt;&gt;"",(+Tabel24[[#This Row],[Datum]]-DATE(2025,8,20))/7,"")</f>
        <v>13.714285714285714</v>
      </c>
      <c r="C137" s="32">
        <f>IF(TRIM(Tabel24[[#This Row],[Datum]])&lt;&gt;"",Tabel24[[#This Row],[Datum]],"")</f>
        <v>45985</v>
      </c>
      <c r="D137" s="4">
        <v>45985</v>
      </c>
      <c r="E137" s="5"/>
      <c r="F137" s="6" t="s">
        <v>123</v>
      </c>
      <c r="G137" s="5" t="s">
        <v>21</v>
      </c>
    </row>
    <row r="138" spans="1:7" ht="28.5" customHeight="1">
      <c r="A138" s="2">
        <f>IF(TRIM(Tabel24[[#This Row],[Datum]])&lt;&gt;"",WEEKNUM(Tabel24[[#This Row],[Datum]],2),"")</f>
        <v>48</v>
      </c>
      <c r="B138" s="3">
        <f>IF(TRIM(Tabel24[[#This Row],[Datum]])&lt;&gt;"",(+Tabel24[[#This Row],[Datum]]-DATE(2025,8,20))/7,"")</f>
        <v>13.714285714285714</v>
      </c>
      <c r="C138" s="32">
        <f>IF(TRIM(Tabel24[[#This Row],[Datum]])&lt;&gt;"",Tabel24[[#This Row],[Datum]],"")</f>
        <v>45985</v>
      </c>
      <c r="D138" s="4">
        <v>45985</v>
      </c>
      <c r="E138" s="5"/>
      <c r="F138" s="5" t="s">
        <v>124</v>
      </c>
      <c r="G138" s="5" t="s">
        <v>21</v>
      </c>
    </row>
    <row r="139" spans="1:7" ht="28.5" customHeight="1">
      <c r="B139" s="3"/>
      <c r="C139" s="32"/>
      <c r="D139" s="4" t="s">
        <v>125</v>
      </c>
      <c r="E139" s="5"/>
      <c r="F139" s="5" t="s">
        <v>126</v>
      </c>
      <c r="G139" s="5" t="s">
        <v>91</v>
      </c>
    </row>
    <row r="140" spans="1:7" ht="28.5" customHeight="1">
      <c r="A140" s="2">
        <f>IF(TRIM(Tabel24[[#This Row],[Datum]])&lt;&gt;"",WEEKNUM(Tabel24[[#This Row],[Datum]],2),"")</f>
        <v>48</v>
      </c>
      <c r="B140" s="3">
        <f>IF(TRIM(Tabel24[[#This Row],[Datum]])&lt;&gt;"",(+Tabel24[[#This Row],[Datum]]-DATE(2025,8,20))/7,"")</f>
        <v>13.857142857142858</v>
      </c>
      <c r="C140" s="32">
        <f>IF(TRIM(Tabel24[[#This Row],[Datum]])&lt;&gt;"",Tabel24[[#This Row],[Datum]],"")</f>
        <v>45986</v>
      </c>
      <c r="D140" s="4">
        <v>45986</v>
      </c>
      <c r="E140" s="5"/>
      <c r="F140" s="6" t="s">
        <v>123</v>
      </c>
      <c r="G140" s="5" t="s">
        <v>21</v>
      </c>
    </row>
    <row r="141" spans="1:7" ht="28.5" customHeight="1">
      <c r="A141" s="2">
        <f>IF(TRIM(Tabel24[[#This Row],[Datum]])&lt;&gt;"",WEEKNUM(Tabel24[[#This Row],[Datum]],2),"")</f>
        <v>48</v>
      </c>
      <c r="B141" s="3">
        <f>IF(TRIM(Tabel24[[#This Row],[Datum]])&lt;&gt;"",(+Tabel24[[#This Row],[Datum]]-DATE(2025,8,20))/7,"")</f>
        <v>14</v>
      </c>
      <c r="C141" s="32">
        <f>IF(TRIM(Tabel24[[#This Row],[Datum]])&lt;&gt;"",Tabel24[[#This Row],[Datum]],"")</f>
        <v>45987</v>
      </c>
      <c r="D141" s="4">
        <v>45987</v>
      </c>
      <c r="E141" s="5"/>
      <c r="F141" s="6" t="s">
        <v>123</v>
      </c>
      <c r="G141" s="5" t="s">
        <v>21</v>
      </c>
    </row>
    <row r="142" spans="1:7" ht="28.5" customHeight="1">
      <c r="A142" s="2">
        <f>IF(TRIM(Tabel24[[#This Row],[Datum]])&lt;&gt;"",WEEKNUM(Tabel24[[#This Row],[Datum]],2),"")</f>
        <v>48</v>
      </c>
      <c r="B142" s="3">
        <f>IF(TRIM(Tabel24[[#This Row],[Datum]])&lt;&gt;"",(+Tabel24[[#This Row],[Datum]]-DATE(2025,8,20))/7,"")</f>
        <v>14.142857142857142</v>
      </c>
      <c r="C142" s="32">
        <f>IF(TRIM(Tabel24[[#This Row],[Datum]])&lt;&gt;"",Tabel24[[#This Row],[Datum]],"")</f>
        <v>45988</v>
      </c>
      <c r="D142" s="4">
        <v>45988</v>
      </c>
      <c r="E142" s="5"/>
      <c r="F142" s="6" t="s">
        <v>123</v>
      </c>
      <c r="G142" s="5" t="s">
        <v>91</v>
      </c>
    </row>
    <row r="143" spans="1:7" ht="28.5" customHeight="1">
      <c r="A143" s="2">
        <f>IF(TRIM(Tabel24[[#This Row],[Datum]])&lt;&gt;"",WEEKNUM(Tabel24[[#This Row],[Datum]]),"")</f>
        <v>48</v>
      </c>
      <c r="B143" s="3">
        <f>IF(TRIM(Tabel24[[#This Row],[Datum]])&lt;&gt;"",(+Tabel24[[#This Row],[Datum]]-DATE(2025,8,20))/7,"")</f>
        <v>14.285714285714286</v>
      </c>
      <c r="C143" s="32">
        <f>IF(TRIM(Tabel24[[#This Row],[Datum]])&lt;&gt;"",Tabel24[[#This Row],[Datum]],"")</f>
        <v>45989</v>
      </c>
      <c r="D143" s="4">
        <v>45989</v>
      </c>
      <c r="E143" s="5"/>
      <c r="F143" s="74" t="s">
        <v>127</v>
      </c>
      <c r="G143" s="5" t="s">
        <v>91</v>
      </c>
    </row>
    <row r="144" spans="1:7" ht="28.5" customHeight="1">
      <c r="A144" s="2">
        <f>IF(TRIM(Tabel24[[#This Row],[Datum]])&lt;&gt;"",WEEKNUM(Tabel24[[#This Row],[Datum]],2),"")</f>
        <v>48</v>
      </c>
      <c r="B144" s="3">
        <f>IF(TRIM(Tabel24[[#This Row],[Datum]])&lt;&gt;"",(+Tabel24[[#This Row],[Datum]]-DATE(2025,8,20))/7,"")</f>
        <v>14.285714285714286</v>
      </c>
      <c r="C144" s="32">
        <f>IF(TRIM(Tabel24[[#This Row],[Datum]])&lt;&gt;"",Tabel24[[#This Row],[Datum]],"")</f>
        <v>45989</v>
      </c>
      <c r="D144" s="4">
        <v>45989</v>
      </c>
      <c r="E144" s="5"/>
      <c r="F144" s="6" t="s">
        <v>128</v>
      </c>
      <c r="G144" s="5" t="s">
        <v>21</v>
      </c>
    </row>
    <row r="145" spans="1:7" ht="28.5" customHeight="1">
      <c r="A145" s="2">
        <f>IF(TRIM(Tabel24[[#This Row],[Datum]])&lt;&gt;"",WEEKNUM(Tabel24[[#This Row],[Datum]],2),"")</f>
        <v>49</v>
      </c>
      <c r="B145" s="3">
        <f>IF(TRIM(Tabel24[[#This Row],[Datum]])&lt;&gt;"",(+Tabel24[[#This Row],[Datum]]-DATE(2025,8,20))/7,"")</f>
        <v>14.714285714285714</v>
      </c>
      <c r="C145" s="32">
        <f>IF(TRIM(Tabel24[[#This Row],[Datum]])&lt;&gt;"",Tabel24[[#This Row],[Datum]],"")</f>
        <v>45992</v>
      </c>
      <c r="D145" s="4">
        <v>45992</v>
      </c>
      <c r="E145" s="5"/>
      <c r="F145" s="6" t="s">
        <v>129</v>
      </c>
      <c r="G145" s="5" t="s">
        <v>9</v>
      </c>
    </row>
    <row r="146" spans="1:7" ht="28.5" customHeight="1">
      <c r="A146" s="2" t="str">
        <f>IF(TRIM(Tabel24[[#This Row],[Datum]])&lt;&gt;"",WEEKNUM(Tabel24[[#This Row],[Datum]],2),"")</f>
        <v/>
      </c>
      <c r="B146" s="3" t="str">
        <f>IF(TRIM(Tabel24[[#This Row],[Datum]])&lt;&gt;"",(+Tabel24[[#This Row],[Datum]]-DATE(2025,8,20))/7,"")</f>
        <v/>
      </c>
      <c r="C146" s="32" t="str">
        <f>IF(TRIM(Tabel24[[#This Row],[Datum]])&lt;&gt;"",Tabel24[[#This Row],[Datum]],"")</f>
        <v/>
      </c>
      <c r="D146" s="4"/>
      <c r="E146" s="5"/>
      <c r="F146" s="81" t="s">
        <v>130</v>
      </c>
      <c r="G146" s="5" t="s">
        <v>21</v>
      </c>
    </row>
    <row r="147" spans="1:7" ht="28.5" customHeight="1">
      <c r="A147" s="2">
        <f>IF(TRIM(Tabel24[[#This Row],[Datum]])&lt;&gt;"",WEEKNUM(Tabel24[[#This Row],[Datum]],2),"")</f>
        <v>49</v>
      </c>
      <c r="B147" s="3">
        <f>IF(TRIM(Tabel24[[#This Row],[Datum]])&lt;&gt;"",(+Tabel24[[#This Row],[Datum]]-DATE(2025,8,20))/7,"")</f>
        <v>14.714285714285714</v>
      </c>
      <c r="C147" s="32">
        <f>IF(TRIM(Tabel24[[#This Row],[Datum]])&lt;&gt;"",Tabel24[[#This Row],[Datum]],"")</f>
        <v>45992</v>
      </c>
      <c r="D147" s="4">
        <v>45992</v>
      </c>
      <c r="E147" s="5"/>
      <c r="F147" s="56" t="s">
        <v>131</v>
      </c>
      <c r="G147" s="5" t="s">
        <v>91</v>
      </c>
    </row>
    <row r="148" spans="1:7" ht="28.5" customHeight="1">
      <c r="A148" s="2">
        <f>IF(TRIM(Tabel24[[#This Row],[Datum]])&lt;&gt;"",WEEKNUM(Tabel24[[#This Row],[Datum]],2),"")</f>
        <v>49</v>
      </c>
      <c r="B148" s="3">
        <f>IF(TRIM(Tabel24[[#This Row],[Datum]])&lt;&gt;"",(+Tabel24[[#This Row],[Datum]]-DATE(2025,8,20))/7,"")</f>
        <v>14.857142857142858</v>
      </c>
      <c r="C148" s="32">
        <f>IF(TRIM(Tabel24[[#This Row],[Datum]])&lt;&gt;"",Tabel24[[#This Row],[Datum]],"")</f>
        <v>45993</v>
      </c>
      <c r="D148" s="4">
        <v>45993</v>
      </c>
      <c r="E148" s="5"/>
      <c r="F148" s="6" t="s">
        <v>32</v>
      </c>
    </row>
    <row r="149" spans="1:7" ht="28.5" customHeight="1">
      <c r="A149" s="8">
        <f>IF(TRIM(Tabel24[[#This Row],[Datum]])&lt;&gt;"",WEEKNUM(Tabel24[[#This Row],[Datum]],2),"")</f>
        <v>49</v>
      </c>
      <c r="B149" s="9">
        <f>IF(TRIM(Tabel24[[#This Row],[Datum]])&lt;&gt;"",(+Tabel24[[#This Row],[Datum]]-DATE(2025,8,20))/7,"")</f>
        <v>14.857142857142858</v>
      </c>
      <c r="C149" s="36">
        <f>IF(TRIM(Tabel24[[#This Row],[Datum]])&lt;&gt;"",Tabel24[[#This Row],[Datum]],"")</f>
        <v>45993</v>
      </c>
      <c r="D149" s="10">
        <v>45993</v>
      </c>
      <c r="E149" s="11"/>
      <c r="F149" s="11" t="s">
        <v>132</v>
      </c>
      <c r="G149" s="11"/>
    </row>
    <row r="150" spans="1:7" ht="28.5" customHeight="1">
      <c r="A150" s="2">
        <f>IF(TRIM(Tabel24[[#This Row],[Datum]])&lt;&gt;"",WEEKNUM(Tabel24[[#This Row],[Datum]],2),"")</f>
        <v>49</v>
      </c>
      <c r="B150" s="3">
        <f>IF(TRIM(Tabel24[[#This Row],[Datum]])&lt;&gt;"",(+Tabel24[[#This Row],[Datum]]-DATE(2025,8,20))/7,"")</f>
        <v>15</v>
      </c>
      <c r="C150" s="32">
        <f>IF(TRIM(Tabel24[[#This Row],[Datum]])&lt;&gt;"",Tabel24[[#This Row],[Datum]],"")</f>
        <v>45994</v>
      </c>
      <c r="D150" s="4">
        <v>45994</v>
      </c>
      <c r="E150" s="5"/>
      <c r="F150" s="82" t="s">
        <v>133</v>
      </c>
      <c r="G150" s="5" t="s">
        <v>21</v>
      </c>
    </row>
    <row r="151" spans="1:7" ht="28.5" customHeight="1">
      <c r="A151" s="2">
        <f>IF(TRIM(Tabel24[[#This Row],[Datum]])&lt;&gt;"",WEEKNUM(Tabel24[[#This Row],[Datum]],2),"")</f>
        <v>49</v>
      </c>
      <c r="B151" s="3">
        <f>IF(TRIM(Tabel24[[#This Row],[Datum]])&lt;&gt;"",(+Tabel24[[#This Row],[Datum]]-DATE(2025,8,20))/7,"")</f>
        <v>15.142857142857142</v>
      </c>
      <c r="C151" s="32">
        <f>IF(TRIM(Tabel24[[#This Row],[Datum]])&lt;&gt;"",Tabel24[[#This Row],[Datum]],"")</f>
        <v>45995</v>
      </c>
      <c r="D151" s="4">
        <v>45995</v>
      </c>
      <c r="E151" s="5"/>
      <c r="F151" s="6" t="s">
        <v>45</v>
      </c>
    </row>
    <row r="152" spans="1:7" ht="28.5" customHeight="1">
      <c r="A152" s="2">
        <f>IF(TRIM(Tabel24[[#This Row],[Datum]])&lt;&gt;"",WEEKNUM(Tabel24[[#This Row],[Datum]],2),"")</f>
        <v>49</v>
      </c>
      <c r="B152" s="3">
        <f>IF(TRIM(Tabel24[[#This Row],[Datum]])&lt;&gt;"",(+Tabel24[[#This Row],[Datum]]-DATE(2025,8,20))/7,"")</f>
        <v>15.285714285714286</v>
      </c>
      <c r="C152" s="32">
        <f>IF(TRIM(Tabel24[[#This Row],[Datum]])&lt;&gt;"",Tabel24[[#This Row],[Datum]],"")</f>
        <v>45996</v>
      </c>
      <c r="D152" s="4">
        <v>45996</v>
      </c>
      <c r="E152" s="5"/>
      <c r="F152" s="6" t="s">
        <v>45</v>
      </c>
    </row>
    <row r="153" spans="1:7" ht="28.5" customHeight="1">
      <c r="A153" s="2">
        <f>IF(TRIM(Tabel24[[#This Row],[Datum]])&lt;&gt;"",WEEKNUM(Tabel24[[#This Row],[Datum]],2),"")</f>
        <v>50</v>
      </c>
      <c r="B153" s="3">
        <f>IF(TRIM(Tabel24[[#This Row],[Datum]])&lt;&gt;"",(+Tabel24[[#This Row],[Datum]]-DATE(2025,8,20))/7,"")</f>
        <v>15.714285714285714</v>
      </c>
      <c r="C153" s="32">
        <f>IF(TRIM(Tabel24[[#This Row],[Datum]])&lt;&gt;"",Tabel24[[#This Row],[Datum]],"")</f>
        <v>45999</v>
      </c>
      <c r="D153" s="4">
        <v>45999</v>
      </c>
      <c r="E153" s="5"/>
      <c r="F153" s="6" t="s">
        <v>134</v>
      </c>
      <c r="G153" s="5" t="s">
        <v>9</v>
      </c>
    </row>
    <row r="154" spans="1:7" ht="28.5" customHeight="1">
      <c r="A154" s="2" t="str">
        <f>IF(TRIM(Tabel24[[#This Row],[Datum]])&lt;&gt;"",WEEKNUM(Tabel24[[#This Row],[Datum]],2),"")</f>
        <v/>
      </c>
      <c r="B154" s="3" t="str">
        <f>IF(TRIM(Tabel24[[#This Row],[Datum]])&lt;&gt;"",(+Tabel24[[#This Row],[Datum]]-DATE(2025,8,20))/7,"")</f>
        <v/>
      </c>
      <c r="C154" s="32" t="str">
        <f>IF(TRIM(Tabel24[[#This Row],[Datum]])&lt;&gt;"",Tabel24[[#This Row],[Datum]],"")</f>
        <v/>
      </c>
      <c r="D154" s="4"/>
      <c r="E154" s="5"/>
      <c r="F154" s="81" t="s">
        <v>130</v>
      </c>
      <c r="G154" s="5" t="s">
        <v>21</v>
      </c>
    </row>
    <row r="155" spans="1:7" ht="28.5" customHeight="1">
      <c r="A155" s="2">
        <f>IF(TRIM(Tabel24[[#This Row],[Datum]])&lt;&gt;"",WEEKNUM(Tabel24[[#This Row],[Datum]],2),"")</f>
        <v>50</v>
      </c>
      <c r="B155" s="3">
        <f>IF(TRIM(Tabel24[[#This Row],[Datum]])&lt;&gt;"",(+Tabel24[[#This Row],[Datum]]-DATE(2025,8,20))/7,"")</f>
        <v>15.714285714285714</v>
      </c>
      <c r="C155" s="32">
        <f>IF(TRIM(Tabel24[[#This Row],[Datum]])&lt;&gt;"",Tabel24[[#This Row],[Datum]],"")</f>
        <v>45999</v>
      </c>
      <c r="D155" s="4">
        <v>45999</v>
      </c>
      <c r="E155" s="5"/>
      <c r="F155" s="6" t="s">
        <v>45</v>
      </c>
    </row>
    <row r="156" spans="1:7" ht="28.5" customHeight="1">
      <c r="A156" s="2">
        <f>IF(TRIM(Tabel24[[#This Row],[Datum]])&lt;&gt;"",WEEKNUM(Tabel24[[#This Row],[Datum]],2),"")</f>
        <v>50</v>
      </c>
      <c r="B156" s="3">
        <f>IF(TRIM(Tabel24[[#This Row],[Datum]])&lt;&gt;"",(+Tabel24[[#This Row],[Datum]]-DATE(2025,8,20))/7,"")</f>
        <v>15.857142857142858</v>
      </c>
      <c r="C156" s="32">
        <f>IF(TRIM(Tabel24[[#This Row],[Datum]])&lt;&gt;"",Tabel24[[#This Row],[Datum]],"")</f>
        <v>46000</v>
      </c>
      <c r="D156" s="4">
        <v>46000</v>
      </c>
      <c r="E156" s="5"/>
      <c r="F156" s="6" t="s">
        <v>45</v>
      </c>
    </row>
    <row r="157" spans="1:7" ht="28.5" customHeight="1">
      <c r="B157" s="3"/>
      <c r="C157" s="32"/>
      <c r="D157" s="4" t="s">
        <v>135</v>
      </c>
      <c r="E157" s="5"/>
      <c r="F157" s="5" t="s">
        <v>136</v>
      </c>
    </row>
    <row r="158" spans="1:7" ht="28.5" customHeight="1">
      <c r="A158" s="2">
        <f>IF(TRIM(Tabel24[[#This Row],[Datum]])&lt;&gt;"",WEEKNUM(Tabel24[[#This Row],[Datum]]),"")</f>
        <v>50</v>
      </c>
      <c r="B158" s="3">
        <f>IF(TRIM(Tabel24[[#This Row],[Datum]])&lt;&gt;"",(+Tabel24[[#This Row],[Datum]]-DATE(2025,8,20))/7,"")</f>
        <v>15.857142857142858</v>
      </c>
      <c r="C158" s="32">
        <f>IF(TRIM(Tabel24[[#This Row],[Datum]])&lt;&gt;"",Tabel24[[#This Row],[Datum]],"")</f>
        <v>46000</v>
      </c>
      <c r="D158" s="4">
        <v>46000</v>
      </c>
      <c r="E158" s="5"/>
      <c r="F158" s="5" t="s">
        <v>137</v>
      </c>
      <c r="G158" s="5" t="s">
        <v>91</v>
      </c>
    </row>
    <row r="159" spans="1:7" ht="28.5" customHeight="1">
      <c r="A159" s="2">
        <f>IF(TRIM(Tabel24[[#This Row],[Datum]])&lt;&gt;"",WEEKNUM(Tabel24[[#This Row],[Datum]],2),"")</f>
        <v>50</v>
      </c>
      <c r="B159" s="3">
        <f>IF(TRIM(Tabel24[[#This Row],[Datum]])&lt;&gt;"",(+Tabel24[[#This Row],[Datum]]-DATE(2025,8,20))/7,"")</f>
        <v>15.857142857142858</v>
      </c>
      <c r="C159" s="32">
        <f>IF(TRIM(Tabel24[[#This Row],[Datum]])&lt;&gt;"",Tabel24[[#This Row],[Datum]],"")</f>
        <v>46000</v>
      </c>
      <c r="D159" s="4">
        <v>46000</v>
      </c>
      <c r="E159" s="5"/>
      <c r="F159" s="74" t="s">
        <v>138</v>
      </c>
    </row>
    <row r="160" spans="1:7" ht="28.5" customHeight="1">
      <c r="A160" s="2">
        <f>IF(TRIM(Tabel24[[#This Row],[Datum]])&lt;&gt;"",WEEKNUM(Tabel24[[#This Row],[Datum]],2),"")</f>
        <v>50</v>
      </c>
      <c r="B160" s="3">
        <f>IF(TRIM(Tabel24[[#This Row],[Datum]])&lt;&gt;"",(+Tabel24[[#This Row],[Datum]]-DATE(2025,8,20))/7,"")</f>
        <v>16</v>
      </c>
      <c r="C160" s="32">
        <f>IF(TRIM(Tabel24[[#This Row],[Datum]])&lt;&gt;"",Tabel24[[#This Row],[Datum]],"")</f>
        <v>46001</v>
      </c>
      <c r="D160" s="4">
        <v>46001</v>
      </c>
      <c r="E160" s="5"/>
      <c r="F160" s="6" t="s">
        <v>45</v>
      </c>
    </row>
    <row r="161" spans="1:7" ht="28.5" customHeight="1">
      <c r="A161" s="2">
        <f>IF(TRIM(Tabel24[[#This Row],[Datum]])&lt;&gt;"",WEEKNUM(Tabel24[[#This Row],[Datum]],2),"")</f>
        <v>50</v>
      </c>
      <c r="B161" s="3">
        <f>IF(TRIM(Tabel24[[#This Row],[Datum]])&lt;&gt;"",(+Tabel24[[#This Row],[Datum]]-DATE(2025,8,20))/7,"")</f>
        <v>16.142857142857142</v>
      </c>
      <c r="C161" s="32">
        <f>IF(TRIM(Tabel24[[#This Row],[Datum]])&lt;&gt;"",Tabel24[[#This Row],[Datum]],"")</f>
        <v>46002</v>
      </c>
      <c r="D161" s="4">
        <v>46002</v>
      </c>
      <c r="E161" s="5"/>
      <c r="F161" s="6" t="s">
        <v>139</v>
      </c>
      <c r="G161" s="5" t="s">
        <v>91</v>
      </c>
    </row>
    <row r="162" spans="1:7" ht="28.5" customHeight="1">
      <c r="A162" s="2">
        <f>IF(TRIM(Tabel24[[#This Row],[Datum]])&lt;&gt;"",WEEKNUM(Tabel24[[#This Row],[Datum]]),"")</f>
        <v>50</v>
      </c>
      <c r="B162" s="3">
        <f>IF(TRIM(Tabel24[[#This Row],[Datum]])&lt;&gt;"",(+Tabel24[[#This Row],[Datum]]-DATE(2025,8,20))/7,"")</f>
        <v>16.142857142857142</v>
      </c>
      <c r="C162" s="32">
        <f>IF(TRIM(Tabel24[[#This Row],[Datum]])&lt;&gt;"",Tabel24[[#This Row],[Datum]],"")</f>
        <v>46002</v>
      </c>
      <c r="D162" s="4">
        <v>46002</v>
      </c>
      <c r="E162" s="5"/>
      <c r="F162" s="165" t="s">
        <v>140</v>
      </c>
      <c r="G162" s="5" t="s">
        <v>91</v>
      </c>
    </row>
    <row r="163" spans="1:7" ht="28.5" customHeight="1">
      <c r="A163" s="2">
        <f>IF(TRIM(Tabel24[[#This Row],[Datum]])&lt;&gt;"",WEEKNUM(Tabel24[[#This Row],[Datum]],2),"")</f>
        <v>50</v>
      </c>
      <c r="B163" s="3">
        <f>IF(TRIM(Tabel24[[#This Row],[Datum]])&lt;&gt;"",(+Tabel24[[#This Row],[Datum]]-DATE(2025,8,20))/7,"")</f>
        <v>16.285714285714285</v>
      </c>
      <c r="C163" s="32">
        <f>IF(TRIM(Tabel24[[#This Row],[Datum]])&lt;&gt;"",Tabel24[[#This Row],[Datum]],"")</f>
        <v>46003</v>
      </c>
      <c r="D163" s="4">
        <v>46003</v>
      </c>
      <c r="E163" s="5"/>
      <c r="F163" s="5" t="s">
        <v>141</v>
      </c>
      <c r="G163" s="5" t="s">
        <v>21</v>
      </c>
    </row>
    <row r="164" spans="1:7" ht="28.5" customHeight="1">
      <c r="A164" s="2">
        <f>IF(TRIM(Tabel24[[#This Row],[Datum]])&lt;&gt;"",WEEKNUM(Tabel24[[#This Row],[Datum]]),"")</f>
        <v>50</v>
      </c>
      <c r="B164" s="3">
        <f>IF(TRIM(Tabel24[[#This Row],[Datum]])&lt;&gt;"",(+Tabel24[[#This Row],[Datum]]-DATE(2025,8,20))/7,"")</f>
        <v>16.285714285714285</v>
      </c>
      <c r="C164" s="32">
        <f>IF(TRIM(Tabel24[[#This Row],[Datum]])&lt;&gt;"",Tabel24[[#This Row],[Datum]],"")</f>
        <v>46003</v>
      </c>
      <c r="D164" s="4">
        <v>46003</v>
      </c>
      <c r="E164" s="5"/>
      <c r="F164" s="5" t="s">
        <v>142</v>
      </c>
    </row>
    <row r="165" spans="1:7" ht="28.5" customHeight="1">
      <c r="A165" s="2">
        <f>IF(TRIM(Tabel24[[#This Row],[Datum]])&lt;&gt;"",WEEKNUM(Tabel24[[#This Row],[Datum]]),"")</f>
        <v>50</v>
      </c>
      <c r="B165" s="3">
        <f>IF(TRIM(Tabel24[[#This Row],[Datum]])&lt;&gt;"",(+Tabel24[[#This Row],[Datum]]-DATE(2025,8,20))/7,"")</f>
        <v>16.285714285714285</v>
      </c>
      <c r="C165" s="32">
        <f>IF(TRIM(Tabel24[[#This Row],[Datum]])&lt;&gt;"",Tabel24[[#This Row],[Datum]],"")</f>
        <v>46003</v>
      </c>
      <c r="D165" s="4">
        <v>46003</v>
      </c>
      <c r="E165" s="5"/>
      <c r="F165" s="6" t="s">
        <v>143</v>
      </c>
      <c r="G165" s="5" t="s">
        <v>91</v>
      </c>
    </row>
    <row r="166" spans="1:7" ht="28.5" customHeight="1">
      <c r="A166" s="2">
        <f>IF(TRIM(Tabel24[[#This Row],[Datum]])&lt;&gt;"",WEEKNUM(Tabel24[[#This Row],[Datum]],2),"")</f>
        <v>50</v>
      </c>
      <c r="B166" s="3">
        <f>IF(TRIM(Tabel24[[#This Row],[Datum]])&lt;&gt;"",(+Tabel24[[#This Row],[Datum]]-DATE(2025,8,20))/7,"")</f>
        <v>16.285714285714285</v>
      </c>
      <c r="C166" s="32">
        <f>IF(TRIM(Tabel24[[#This Row],[Datum]])&lt;&gt;"",Tabel24[[#This Row],[Datum]],"")</f>
        <v>46003</v>
      </c>
      <c r="D166" s="4">
        <v>46003</v>
      </c>
      <c r="E166" s="5"/>
      <c r="F166" s="6" t="s">
        <v>140</v>
      </c>
      <c r="G166" s="5" t="s">
        <v>21</v>
      </c>
    </row>
    <row r="167" spans="1:7" ht="28.5" customHeight="1">
      <c r="A167" s="83">
        <f>IF(TRIM(Tabel24[[#This Row],[Datum]])&lt;&gt;"",WEEKNUM(Tabel24[[#This Row],[Datum]],2),"")</f>
        <v>50</v>
      </c>
      <c r="B167" s="84">
        <f>IF(TRIM(Tabel24[[#This Row],[Datum]])&lt;&gt;"",(+Tabel24[[#This Row],[Datum]]-DATE(2025,8,20))/7,"")</f>
        <v>16.571428571428573</v>
      </c>
      <c r="C167" s="85">
        <f>IF(TRIM(Tabel24[[#This Row],[Datum]])&lt;&gt;"",Tabel24[[#This Row],[Datum]],"")</f>
        <v>46005</v>
      </c>
      <c r="D167" s="86">
        <v>46005</v>
      </c>
      <c r="E167" s="87"/>
      <c r="F167" s="87" t="s">
        <v>144</v>
      </c>
      <c r="G167" s="87" t="s">
        <v>21</v>
      </c>
    </row>
    <row r="168" spans="1:7" ht="28.5" customHeight="1">
      <c r="A168" s="2">
        <f>IF(TRIM(Tabel24[[#This Row],[Datum]])&lt;&gt;"",WEEKNUM(Tabel24[[#This Row],[Datum]],2),"")</f>
        <v>51</v>
      </c>
      <c r="B168" s="3">
        <f>IF(TRIM(Tabel24[[#This Row],[Datum]])&lt;&gt;"",(+Tabel24[[#This Row],[Datum]]-DATE(2025,8,20))/7,"")</f>
        <v>16.714285714285715</v>
      </c>
      <c r="C168" s="32">
        <f>IF(TRIM(Tabel24[[#This Row],[Datum]])&lt;&gt;"",Tabel24[[#This Row],[Datum]],"")</f>
        <v>46006</v>
      </c>
      <c r="D168" s="4">
        <v>46006</v>
      </c>
      <c r="E168" s="5"/>
      <c r="F168" s="6" t="s">
        <v>145</v>
      </c>
      <c r="G168" s="5" t="s">
        <v>9</v>
      </c>
    </row>
    <row r="169" spans="1:7" ht="28.5" customHeight="1">
      <c r="A169" s="2" t="str">
        <f>IF(TRIM(Tabel24[[#This Row],[Datum]])&lt;&gt;"",WEEKNUM(Tabel24[[#This Row],[Datum]],2),"")</f>
        <v/>
      </c>
      <c r="B169" s="3" t="str">
        <f>IF(TRIM(Tabel24[[#This Row],[Datum]])&lt;&gt;"",(+Tabel24[[#This Row],[Datum]]-DATE(2025,8,20))/7,"")</f>
        <v/>
      </c>
      <c r="C169" s="32" t="str">
        <f>IF(TRIM(Tabel24[[#This Row],[Datum]])&lt;&gt;"",Tabel24[[#This Row],[Datum]],"")</f>
        <v/>
      </c>
      <c r="D169" s="4"/>
      <c r="E169" s="5"/>
      <c r="F169" s="81" t="s">
        <v>146</v>
      </c>
      <c r="G169" s="5" t="s">
        <v>21</v>
      </c>
    </row>
    <row r="170" spans="1:7" ht="28.5" customHeight="1">
      <c r="A170" s="2">
        <f>IF(TRIM(Tabel24[[#This Row],[Datum]])&lt;&gt;"",WEEKNUM(Tabel24[[#This Row],[Datum]],2),"")</f>
        <v>51</v>
      </c>
      <c r="B170" s="3">
        <f>IF(TRIM(Tabel24[[#This Row],[Datum]])&lt;&gt;"",(+Tabel24[[#This Row],[Datum]]-DATE(2025,8,20))/7,"")</f>
        <v>16.714285714285715</v>
      </c>
      <c r="C170" s="32">
        <f>IF(TRIM(Tabel24[[#This Row],[Datum]])&lt;&gt;"",Tabel24[[#This Row],[Datum]],"")</f>
        <v>46006</v>
      </c>
      <c r="D170" s="4">
        <v>46006</v>
      </c>
      <c r="E170" s="5"/>
      <c r="F170" s="6" t="s">
        <v>140</v>
      </c>
      <c r="G170" s="5" t="s">
        <v>21</v>
      </c>
    </row>
    <row r="171" spans="1:7" ht="28.5" customHeight="1">
      <c r="A171" s="2">
        <f>IF(TRIM(Tabel24[[#This Row],[Datum]])&lt;&gt;"",WEEKNUM(Tabel24[[#This Row],[Datum]]),"")</f>
        <v>51</v>
      </c>
      <c r="B171" s="3">
        <f>IF(TRIM(Tabel24[[#This Row],[Datum]])&lt;&gt;"",(+Tabel24[[#This Row],[Datum]]-DATE(2025,8,20))/7,"")</f>
        <v>16.714285714285715</v>
      </c>
      <c r="C171" s="32">
        <f>IF(TRIM(Tabel24[[#This Row],[Datum]])&lt;&gt;"",Tabel24[[#This Row],[Datum]],"")</f>
        <v>46006</v>
      </c>
      <c r="D171" s="4">
        <v>46006</v>
      </c>
      <c r="E171" s="5"/>
      <c r="F171" s="6" t="s">
        <v>139</v>
      </c>
      <c r="G171" s="5" t="s">
        <v>91</v>
      </c>
    </row>
    <row r="172" spans="1:7" ht="28.5" customHeight="1">
      <c r="A172" s="2">
        <f>IF(TRIM(Tabel24[[#This Row],[Datum]])&lt;&gt;"",WEEKNUM(Tabel24[[#This Row],[Datum]],2),"")</f>
        <v>51</v>
      </c>
      <c r="B172" s="3">
        <f>IF(TRIM(Tabel24[[#This Row],[Datum]])&lt;&gt;"",(+Tabel24[[#This Row],[Datum]]-DATE(2025,8,20))/7,"")</f>
        <v>16.857142857142858</v>
      </c>
      <c r="C172" s="32">
        <f>IF(TRIM(Tabel24[[#This Row],[Datum]])&lt;&gt;"",Tabel24[[#This Row],[Datum]],"")</f>
        <v>46007</v>
      </c>
      <c r="D172" s="4">
        <v>46007</v>
      </c>
      <c r="E172" s="5"/>
      <c r="F172" s="6" t="s">
        <v>140</v>
      </c>
      <c r="G172" s="5" t="s">
        <v>21</v>
      </c>
    </row>
    <row r="173" spans="1:7" ht="28.5" customHeight="1">
      <c r="A173" s="2">
        <f>IF(TRIM(Tabel24[[#This Row],[Datum]])&lt;&gt;"",WEEKNUM(Tabel24[[#This Row],[Datum]]),"")</f>
        <v>51</v>
      </c>
      <c r="B173" s="3">
        <f>IF(TRIM(Tabel24[[#This Row],[Datum]])&lt;&gt;"",(+Tabel24[[#This Row],[Datum]]-DATE(2025,8,20))/7,"")</f>
        <v>16.857142857142858</v>
      </c>
      <c r="C173" s="32">
        <f>IF(TRIM(Tabel24[[#This Row],[Datum]])&lt;&gt;"",Tabel24[[#This Row],[Datum]],"")</f>
        <v>46007</v>
      </c>
      <c r="D173" s="4">
        <v>46007</v>
      </c>
      <c r="E173" s="5"/>
      <c r="F173" s="6" t="s">
        <v>143</v>
      </c>
      <c r="G173" s="5" t="s">
        <v>91</v>
      </c>
    </row>
    <row r="174" spans="1:7" ht="28.5" customHeight="1">
      <c r="A174" s="2">
        <f>IF(TRIM(Tabel24[[#This Row],[Datum]])&lt;&gt;"",WEEKNUM(Tabel24[[#This Row],[Datum]],2),"")</f>
        <v>51</v>
      </c>
      <c r="B174" s="3">
        <f>IF(TRIM(Tabel24[[#This Row],[Datum]])&lt;&gt;"",(+Tabel24[[#This Row],[Datum]]-DATE(2025,8,20))/7,"")</f>
        <v>16.857142857142858</v>
      </c>
      <c r="C174" s="32">
        <f>IF(TRIM(Tabel24[[#This Row],[Datum]])&lt;&gt;"",Tabel24[[#This Row],[Datum]],"")</f>
        <v>46007</v>
      </c>
      <c r="D174" s="4">
        <v>46007</v>
      </c>
      <c r="E174" s="5"/>
      <c r="F174" s="5" t="s">
        <v>147</v>
      </c>
    </row>
    <row r="175" spans="1:7" ht="28.5" customHeight="1">
      <c r="A175" s="2">
        <f>IF(TRIM(Tabel24[[#This Row],[Datum]])&lt;&gt;"",WEEKNUM(Tabel24[[#This Row],[Datum]],2),"")</f>
        <v>51</v>
      </c>
      <c r="B175" s="3">
        <f>IF(TRIM(Tabel24[[#This Row],[Datum]])&lt;&gt;"",(+Tabel24[[#This Row],[Datum]]-DATE(2025,8,20))/7,"")</f>
        <v>17</v>
      </c>
      <c r="C175" s="32">
        <f>IF(TRIM(Tabel24[[#This Row],[Datum]])&lt;&gt;"",Tabel24[[#This Row],[Datum]],"")</f>
        <v>46008</v>
      </c>
      <c r="D175" s="4">
        <v>46008</v>
      </c>
      <c r="E175" s="5"/>
      <c r="F175" s="6" t="s">
        <v>140</v>
      </c>
      <c r="G175" s="5" t="s">
        <v>21</v>
      </c>
    </row>
    <row r="176" spans="1:7" ht="28.5" customHeight="1">
      <c r="A176" s="2">
        <f>IF(TRIM(Tabel24[[#This Row],[Datum]])&lt;&gt;"",WEEKNUM(Tabel24[[#This Row],[Datum]],2),"")</f>
        <v>51</v>
      </c>
      <c r="B176" s="3">
        <f>IF(TRIM(Tabel24[[#This Row],[Datum]])&lt;&gt;"",(+Tabel24[[#This Row],[Datum]]-DATE(2025,8,20))/7,"")</f>
        <v>17.142857142857142</v>
      </c>
      <c r="C176" s="32">
        <f>IF(TRIM(Tabel24[[#This Row],[Datum]])&lt;&gt;"",Tabel24[[#This Row],[Datum]],"")</f>
        <v>46009</v>
      </c>
      <c r="D176" s="4">
        <v>46009</v>
      </c>
      <c r="E176" s="5"/>
      <c r="F176" s="6" t="s">
        <v>140</v>
      </c>
      <c r="G176" s="5" t="s">
        <v>21</v>
      </c>
    </row>
    <row r="177" spans="1:7" ht="28.5" customHeight="1">
      <c r="A177" s="2">
        <f>IF(TRIM(Tabel24[[#This Row],[Datum]])&lt;&gt;"",WEEKNUM(Tabel24[[#This Row],[Datum]],2),"")</f>
        <v>51</v>
      </c>
      <c r="B177" s="3">
        <f>IF(TRIM(Tabel24[[#This Row],[Datum]])&lt;&gt;"",(+Tabel24[[#This Row],[Datum]]-DATE(2025,8,20))/7,"")</f>
        <v>17.285714285714285</v>
      </c>
      <c r="C177" s="32">
        <f>IF(TRIM(Tabel24[[#This Row],[Datum]])&lt;&gt;"",Tabel24[[#This Row],[Datum]],"")</f>
        <v>46010</v>
      </c>
      <c r="D177" s="4">
        <v>46010</v>
      </c>
      <c r="E177" s="5"/>
      <c r="F177" s="6" t="s">
        <v>148</v>
      </c>
      <c r="G177" s="5" t="s">
        <v>21</v>
      </c>
    </row>
    <row r="178" spans="1:7" ht="28.5" customHeight="1">
      <c r="A178" s="2">
        <f>IF(TRIM(Tabel24[[#This Row],[Datum]])&lt;&gt;"",WEEKNUM(Tabel24[[#This Row],[Datum]],2),"")</f>
        <v>52</v>
      </c>
      <c r="B178" s="3">
        <f>IF(TRIM(Tabel24[[#This Row],[Datum]])&lt;&gt;"",(+Tabel24[[#This Row],[Datum]]-DATE(2025,8,20))/7,"")</f>
        <v>17.714285714285715</v>
      </c>
      <c r="C178" s="32">
        <f>IF(TRIM(Tabel24[[#This Row],[Datum]])&lt;&gt;"",Tabel24[[#This Row],[Datum]],"")</f>
        <v>46013</v>
      </c>
      <c r="D178" s="4">
        <v>46013</v>
      </c>
      <c r="E178" s="5"/>
      <c r="F178" s="6" t="s">
        <v>149</v>
      </c>
      <c r="G178" s="5" t="s">
        <v>9</v>
      </c>
    </row>
    <row r="179" spans="1:7" ht="28.5" customHeight="1">
      <c r="A179" s="2">
        <f>IF(TRIM(Tabel24[[#This Row],[Datum]])&lt;&gt;"",WEEKNUM(Tabel24[[#This Row],[Datum]],2),"")</f>
        <v>52</v>
      </c>
      <c r="B179" s="3">
        <f>IF(TRIM(Tabel24[[#This Row],[Datum]])&lt;&gt;"",(+Tabel24[[#This Row],[Datum]]-DATE(2025,8,20))/7,"")</f>
        <v>17.714285714285715</v>
      </c>
      <c r="C179" s="32">
        <f>IF(TRIM(Tabel24[[#This Row],[Datum]])&lt;&gt;"",Tabel24[[#This Row],[Datum]],"")</f>
        <v>46013</v>
      </c>
      <c r="D179" s="4">
        <v>46013</v>
      </c>
      <c r="E179" s="5"/>
      <c r="F179" s="6" t="s">
        <v>150</v>
      </c>
      <c r="G179" s="5" t="s">
        <v>21</v>
      </c>
    </row>
    <row r="180" spans="1:7" ht="28.5" customHeight="1">
      <c r="A180" s="2">
        <f>IF(TRIM(Tabel24[[#This Row],[Datum]])&lt;&gt;"",WEEKNUM(Tabel24[[#This Row],[Datum]],2),"")</f>
        <v>52</v>
      </c>
      <c r="B180" s="3">
        <f>IF(TRIM(Tabel24[[#This Row],[Datum]])&lt;&gt;"",(+Tabel24[[#This Row],[Datum]]-DATE(2025,8,20))/7,"")</f>
        <v>17.857142857142858</v>
      </c>
      <c r="C180" s="32">
        <f>IF(TRIM(Tabel24[[#This Row],[Datum]])&lt;&gt;"",Tabel24[[#This Row],[Datum]],"")</f>
        <v>46014</v>
      </c>
      <c r="D180" s="4">
        <v>46014</v>
      </c>
      <c r="E180" s="5"/>
      <c r="F180" s="6" t="s">
        <v>150</v>
      </c>
      <c r="G180" s="5" t="s">
        <v>21</v>
      </c>
    </row>
    <row r="181" spans="1:7" ht="28.5" customHeight="1">
      <c r="A181" s="2">
        <f>IF(TRIM(Tabel24[[#This Row],[Datum]])&lt;&gt;"",WEEKNUM(Tabel24[[#This Row],[Datum]],2),"")</f>
        <v>52</v>
      </c>
      <c r="B181" s="3">
        <f>IF(TRIM(Tabel24[[#This Row],[Datum]])&lt;&gt;"",(+Tabel24[[#This Row],[Datum]]-DATE(2025,8,20))/7,"")</f>
        <v>18</v>
      </c>
      <c r="C181" s="32">
        <f>IF(TRIM(Tabel24[[#This Row],[Datum]])&lt;&gt;"",Tabel24[[#This Row],[Datum]],"")</f>
        <v>46015</v>
      </c>
      <c r="D181" s="4">
        <v>46015</v>
      </c>
      <c r="E181" s="5"/>
      <c r="F181" s="6" t="s">
        <v>150</v>
      </c>
      <c r="G181" s="5" t="s">
        <v>21</v>
      </c>
    </row>
    <row r="182" spans="1:7" ht="28.5" customHeight="1">
      <c r="A182" s="2">
        <f>IF(TRIM(Tabel24[[#This Row],[Datum]])&lt;&gt;"",WEEKNUM(Tabel24[[#This Row],[Datum]],2),"")</f>
        <v>52</v>
      </c>
      <c r="B182" s="3">
        <f>IF(TRIM(Tabel24[[#This Row],[Datum]])&lt;&gt;"",(+Tabel24[[#This Row],[Datum]]-DATE(2025,8,20))/7,"")</f>
        <v>18.142857142857142</v>
      </c>
      <c r="C182" s="32">
        <f>IF(TRIM(Tabel24[[#This Row],[Datum]])&lt;&gt;"",Tabel24[[#This Row],[Datum]],"")</f>
        <v>46016</v>
      </c>
      <c r="D182" s="4">
        <v>46016</v>
      </c>
      <c r="E182" s="5"/>
      <c r="F182" s="6" t="s">
        <v>150</v>
      </c>
      <c r="G182" s="5" t="s">
        <v>21</v>
      </c>
    </row>
    <row r="183" spans="1:7" ht="28.5" customHeight="1">
      <c r="A183" s="2">
        <f>IF(TRIM(Tabel24[[#This Row],[Datum]])&lt;&gt;"",WEEKNUM(Tabel24[[#This Row],[Datum]],2),"")</f>
        <v>52</v>
      </c>
      <c r="B183" s="3">
        <f>IF(TRIM(Tabel24[[#This Row],[Datum]])&lt;&gt;"",(+Tabel24[[#This Row],[Datum]]-DATE(2025,8,20))/7,"")</f>
        <v>18.285714285714285</v>
      </c>
      <c r="C183" s="32">
        <f>IF(TRIM(Tabel24[[#This Row],[Datum]])&lt;&gt;"",Tabel24[[#This Row],[Datum]],"")</f>
        <v>46017</v>
      </c>
      <c r="D183" s="4">
        <v>46017</v>
      </c>
      <c r="E183" s="5"/>
      <c r="F183" s="6" t="s">
        <v>150</v>
      </c>
      <c r="G183" s="5" t="s">
        <v>21</v>
      </c>
    </row>
    <row r="184" spans="1:7" ht="28.5" customHeight="1">
      <c r="A184" s="2">
        <f>IF(TRIM(Tabel24[[#This Row],[Datum]])&lt;&gt;"",WEEKNUM(Tabel24[[#This Row],[Datum]],2),"")</f>
        <v>53</v>
      </c>
      <c r="B184" s="3">
        <f>IF(TRIM(Tabel24[[#This Row],[Datum]])&lt;&gt;"",(+Tabel24[[#This Row],[Datum]]-DATE(2025,8,20))/7,"")</f>
        <v>18.714285714285715</v>
      </c>
      <c r="C184" s="32">
        <f>IF(TRIM(Tabel24[[#This Row],[Datum]])&lt;&gt;"",Tabel24[[#This Row],[Datum]],"")</f>
        <v>46020</v>
      </c>
      <c r="D184" s="4">
        <v>46020</v>
      </c>
      <c r="E184" s="5"/>
      <c r="F184" s="6" t="s">
        <v>151</v>
      </c>
      <c r="G184" s="5" t="s">
        <v>9</v>
      </c>
    </row>
    <row r="185" spans="1:7" ht="28.5" customHeight="1">
      <c r="A185" s="2">
        <f>IF(TRIM(Tabel24[[#This Row],[Datum]])&lt;&gt;"",WEEKNUM(Tabel24[[#This Row],[Datum]],2),"")</f>
        <v>53</v>
      </c>
      <c r="B185" s="3">
        <f>IF(TRIM(Tabel24[[#This Row],[Datum]])&lt;&gt;"",(+Tabel24[[#This Row],[Datum]]-DATE(2025,8,20))/7,"")</f>
        <v>18.714285714285715</v>
      </c>
      <c r="C185" s="32">
        <f>IF(TRIM(Tabel24[[#This Row],[Datum]])&lt;&gt;"",Tabel24[[#This Row],[Datum]],"")</f>
        <v>46020</v>
      </c>
      <c r="D185" s="4">
        <v>46020</v>
      </c>
      <c r="E185" s="5"/>
      <c r="F185" s="93" t="s">
        <v>150</v>
      </c>
      <c r="G185" s="94" t="s">
        <v>21</v>
      </c>
    </row>
    <row r="186" spans="1:7" ht="28.5" customHeight="1">
      <c r="A186" s="2">
        <f>IF(TRIM(Tabel24[[#This Row],[Datum]])&lt;&gt;"",WEEKNUM(Tabel24[[#This Row],[Datum]],2),"")</f>
        <v>53</v>
      </c>
      <c r="B186" s="3">
        <f>IF(TRIM(Tabel24[[#This Row],[Datum]])&lt;&gt;"",(+Tabel24[[#This Row],[Datum]]-DATE(2025,8,20))/7,"")</f>
        <v>18.857142857142858</v>
      </c>
      <c r="C186" s="32">
        <f>IF(TRIM(Tabel24[[#This Row],[Datum]])&lt;&gt;"",Tabel24[[#This Row],[Datum]],"")</f>
        <v>46021</v>
      </c>
      <c r="D186" s="4">
        <v>46021</v>
      </c>
      <c r="E186" s="5"/>
      <c r="F186" s="93" t="s">
        <v>150</v>
      </c>
      <c r="G186" s="94" t="s">
        <v>21</v>
      </c>
    </row>
    <row r="187" spans="1:7" ht="28.5" customHeight="1">
      <c r="A187" s="2">
        <f>IF(TRIM(Tabel24[[#This Row],[Datum]])&lt;&gt;"",WEEKNUM(Tabel24[[#This Row],[Datum]],2),"")</f>
        <v>53</v>
      </c>
      <c r="B187" s="3">
        <f>IF(TRIM(Tabel24[[#This Row],[Datum]])&lt;&gt;"",(+Tabel24[[#This Row],[Datum]]-DATE(2025,8,20))/7,"")</f>
        <v>19</v>
      </c>
      <c r="C187" s="32">
        <f>IF(TRIM(Tabel24[[#This Row],[Datum]])&lt;&gt;"",Tabel24[[#This Row],[Datum]],"")</f>
        <v>46022</v>
      </c>
      <c r="D187" s="4">
        <v>46022</v>
      </c>
      <c r="E187" s="5"/>
      <c r="F187" s="93" t="s">
        <v>150</v>
      </c>
      <c r="G187" s="94" t="s">
        <v>21</v>
      </c>
    </row>
    <row r="188" spans="1:7" ht="28.5" customHeight="1">
      <c r="A188" s="2">
        <f>IF(TRIM(Tabel24[[#This Row],[Datum]])&lt;&gt;"",WEEKNUM(Tabel24[[#This Row],[Datum]],2),"")</f>
        <v>1</v>
      </c>
      <c r="B188" s="3">
        <f>IF(TRIM(Tabel24[[#This Row],[Datum]])&lt;&gt;"",(+Tabel24[[#This Row],[Datum]]-DATE(2025,8,20))/7,"")</f>
        <v>19.142857142857142</v>
      </c>
      <c r="C188" s="32">
        <f>IF(TRIM(Tabel24[[#This Row],[Datum]])&lt;&gt;"",Tabel24[[#This Row],[Datum]],"")</f>
        <v>46023</v>
      </c>
      <c r="D188" s="4">
        <v>46023</v>
      </c>
      <c r="E188" s="5"/>
      <c r="F188" s="93" t="s">
        <v>150</v>
      </c>
      <c r="G188" s="94" t="s">
        <v>21</v>
      </c>
    </row>
    <row r="189" spans="1:7" ht="28.5" customHeight="1">
      <c r="A189" s="2">
        <f>IF(TRIM(Tabel24[[#This Row],[Datum]])&lt;&gt;"",WEEKNUM(Tabel24[[#This Row],[Datum]],2),"")</f>
        <v>1</v>
      </c>
      <c r="B189" s="3">
        <f>IF(TRIM(Tabel24[[#This Row],[Datum]])&lt;&gt;"",(+Tabel24[[#This Row],[Datum]]-DATE(2025,8,20))/7,"")</f>
        <v>19.285714285714285</v>
      </c>
      <c r="C189" s="32">
        <f>IF(TRIM(Tabel24[[#This Row],[Datum]])&lt;&gt;"",Tabel24[[#This Row],[Datum]],"")</f>
        <v>46024</v>
      </c>
      <c r="D189" s="4">
        <v>46024</v>
      </c>
      <c r="E189" s="5"/>
      <c r="F189" s="93" t="s">
        <v>150</v>
      </c>
      <c r="G189" s="94" t="s">
        <v>21</v>
      </c>
    </row>
    <row r="190" spans="1:7" ht="28.5" customHeight="1">
      <c r="A190" s="2">
        <f>IF(TRIM(Tabel24[[#This Row],[Datum]])&lt;&gt;"",WEEKNUM(Tabel24[[#This Row],[Datum]],2),"")</f>
        <v>2</v>
      </c>
      <c r="B190" s="3">
        <f>IF(TRIM(Tabel24[[#This Row],[Datum]])&lt;&gt;"",(+Tabel24[[#This Row],[Datum]]-DATE(2025,8,20))/7,"")</f>
        <v>19.714285714285715</v>
      </c>
      <c r="C190" s="32">
        <f>IF(TRIM(Tabel24[[#This Row],[Datum]])&lt;&gt;"",Tabel24[[#This Row],[Datum]],"")</f>
        <v>46027</v>
      </c>
      <c r="D190" s="4">
        <v>46027</v>
      </c>
      <c r="E190" s="5"/>
      <c r="F190" s="6" t="s">
        <v>152</v>
      </c>
      <c r="G190" s="5" t="s">
        <v>9</v>
      </c>
    </row>
    <row r="191" spans="1:7" ht="28.5" customHeight="1">
      <c r="A191" s="2" t="str">
        <f>IF(TRIM(Tabel24[[#This Row],[Datum]])&lt;&gt;"",WEEKNUM(Tabel24[[#This Row],[Datum]],2),"")</f>
        <v/>
      </c>
      <c r="B191" s="3" t="str">
        <f>IF(TRIM(Tabel24[[#This Row],[Datum]])&lt;&gt;"",(+Tabel24[[#This Row],[Datum]]-DATE(2025,8,20))/7,"")</f>
        <v/>
      </c>
      <c r="C191" s="32" t="str">
        <f>IF(TRIM(Tabel24[[#This Row],[Datum]])&lt;&gt;"",Tabel24[[#This Row],[Datum]],"")</f>
        <v/>
      </c>
      <c r="D191" s="4"/>
      <c r="E191" s="5"/>
      <c r="F191" s="74" t="s">
        <v>153</v>
      </c>
    </row>
    <row r="192" spans="1:7" ht="28.5" customHeight="1">
      <c r="A192" s="2">
        <f>IF(TRIM(Tabel24[[#This Row],[Datum]])&lt;&gt;"",WEEKNUM(Tabel24[[#This Row],[Datum]],2),"")</f>
        <v>2</v>
      </c>
      <c r="B192" s="3">
        <f>IF(TRIM(Tabel24[[#This Row],[Datum]])&lt;&gt;"",(+Tabel24[[#This Row],[Datum]]-DATE(2025,8,20))/7,"")</f>
        <v>19.714285714285715</v>
      </c>
      <c r="C192" s="32">
        <f>IF(TRIM(Tabel24[[#This Row],[Datum]])&lt;&gt;"",Tabel24[[#This Row],[Datum]],"")</f>
        <v>46027</v>
      </c>
      <c r="D192" s="4">
        <v>46027</v>
      </c>
      <c r="E192" s="5"/>
      <c r="F192" s="6" t="s">
        <v>45</v>
      </c>
    </row>
    <row r="193" spans="1:7" ht="28.5" customHeight="1">
      <c r="A193" s="2">
        <f>IF(TRIM(Tabel24[[#This Row],[Datum]])&lt;&gt;"",WEEKNUM(Tabel24[[#This Row],[Datum]],2),"")</f>
        <v>2</v>
      </c>
      <c r="B193" s="3">
        <f>IF(TRIM(Tabel24[[#This Row],[Datum]])&lt;&gt;"",(+Tabel24[[#This Row],[Datum]]-DATE(2025,8,20))/7,"")</f>
        <v>19.857142857142858</v>
      </c>
      <c r="C193" s="32">
        <f>IF(TRIM(Tabel24[[#This Row],[Datum]])&lt;&gt;"",Tabel24[[#This Row],[Datum]],"")</f>
        <v>46028</v>
      </c>
      <c r="D193" s="4">
        <v>46028</v>
      </c>
      <c r="E193" s="5"/>
      <c r="F193" s="6" t="s">
        <v>45</v>
      </c>
    </row>
    <row r="194" spans="1:7" ht="28.5" customHeight="1">
      <c r="A194" s="2">
        <f>IF(TRIM(Tabel24[[#This Row],[Datum]])&lt;&gt;"",WEEKNUM(Tabel24[[#This Row],[Datum]]),"")</f>
        <v>2</v>
      </c>
      <c r="B194" s="3">
        <f>IF(TRIM(Tabel24[[#This Row],[Datum]])&lt;&gt;"",(+Tabel24[[#This Row],[Datum]]-DATE(2025,8,20))/7,"")</f>
        <v>19.857142857142858</v>
      </c>
      <c r="C194" s="32">
        <f>IF(TRIM(Tabel24[[#This Row],[Datum]])&lt;&gt;"",Tabel24[[#This Row],[Datum]],"")</f>
        <v>46028</v>
      </c>
      <c r="D194" s="4">
        <v>46028</v>
      </c>
      <c r="E194" s="5"/>
      <c r="F194" s="5" t="s">
        <v>154</v>
      </c>
      <c r="G194" s="5" t="s">
        <v>91</v>
      </c>
    </row>
    <row r="195" spans="1:7" ht="28.5" customHeight="1">
      <c r="A195" s="2" t="str">
        <f>IF(TRIM(Tabel24[[#This Row],[Datum]])&lt;&gt;"",WEEKNUM(Tabel24[[#This Row],[Datum]]),"")</f>
        <v/>
      </c>
      <c r="B195" s="3" t="str">
        <f>IF(TRIM(Tabel24[[#This Row],[Datum]])&lt;&gt;"",(+Tabel24[[#This Row],[Datum]]-DATE(2025,8,20))/7,"")</f>
        <v/>
      </c>
      <c r="C195" s="32" t="str">
        <f>IF(TRIM(Tabel24[[#This Row],[Datum]])&lt;&gt;"",Tabel24[[#This Row],[Datum]],"")</f>
        <v/>
      </c>
      <c r="D195" s="4"/>
      <c r="E195" s="5"/>
      <c r="F195" s="5" t="s">
        <v>155</v>
      </c>
    </row>
    <row r="196" spans="1:7" ht="28.5" customHeight="1">
      <c r="A196" s="2">
        <f>IF(TRIM(Tabel24[[#This Row],[Datum]])&lt;&gt;"",WEEKNUM(Tabel24[[#This Row],[Datum]],2),"")</f>
        <v>2</v>
      </c>
      <c r="B196" s="3">
        <f>IF(TRIM(Tabel24[[#This Row],[Datum]])&lt;&gt;"",(+Tabel24[[#This Row],[Datum]]-DATE(2025,8,20))/7,"")</f>
        <v>20</v>
      </c>
      <c r="C196" s="32">
        <f>IF(TRIM(Tabel24[[#This Row],[Datum]])&lt;&gt;"",Tabel24[[#This Row],[Datum]],"")</f>
        <v>46029</v>
      </c>
      <c r="D196" s="4">
        <v>46029</v>
      </c>
      <c r="E196" s="5"/>
      <c r="F196" s="6" t="s">
        <v>45</v>
      </c>
    </row>
    <row r="197" spans="1:7" ht="28.5" customHeight="1">
      <c r="A197" s="2">
        <f>IF(TRIM(Tabel24[[#This Row],[Datum]])&lt;&gt;"",WEEKNUM(Tabel24[[#This Row],[Datum]],2),"")</f>
        <v>2</v>
      </c>
      <c r="B197" s="3">
        <f>IF(TRIM(Tabel24[[#This Row],[Datum]])&lt;&gt;"",(+Tabel24[[#This Row],[Datum]]-DATE(2025,8,20))/7,"")</f>
        <v>20.142857142857142</v>
      </c>
      <c r="C197" s="32">
        <f>IF(TRIM(Tabel24[[#This Row],[Datum]])&lt;&gt;"",Tabel24[[#This Row],[Datum]],"")</f>
        <v>46030</v>
      </c>
      <c r="D197" s="4">
        <v>46030</v>
      </c>
      <c r="E197" s="5"/>
      <c r="F197" s="6" t="s">
        <v>156</v>
      </c>
    </row>
    <row r="198" spans="1:7" ht="28.5" customHeight="1">
      <c r="A198" s="2">
        <f>IF(TRIM(Tabel24[[#This Row],[Datum]])&lt;&gt;"",WEEKNUM(Tabel24[[#This Row],[Datum]],2),"")</f>
        <v>2</v>
      </c>
      <c r="B198" s="3">
        <f>IF(TRIM(Tabel24[[#This Row],[Datum]])&lt;&gt;"",(+Tabel24[[#This Row],[Datum]]-DATE(2025,8,20))/7,"")</f>
        <v>20.142857142857142</v>
      </c>
      <c r="C198" s="32">
        <f>IF(TRIM(Tabel24[[#This Row],[Datum]])&lt;&gt;"",Tabel24[[#This Row],[Datum]],"")</f>
        <v>46030</v>
      </c>
      <c r="D198" s="4">
        <v>46030</v>
      </c>
      <c r="E198" s="5"/>
      <c r="F198" s="5" t="s">
        <v>157</v>
      </c>
      <c r="G198" s="5" t="s">
        <v>21</v>
      </c>
    </row>
    <row r="199" spans="1:7" ht="28.5" customHeight="1">
      <c r="A199" s="2">
        <f>IF(TRIM(Tabel24[[#This Row],[Datum]])&lt;&gt;"",WEEKNUM(Tabel24[[#This Row],[Datum]],2),"")</f>
        <v>2</v>
      </c>
      <c r="B199" s="3">
        <f>IF(TRIM(Tabel24[[#This Row],[Datum]])&lt;&gt;"",(+Tabel24[[#This Row],[Datum]]-DATE(2025,8,20))/7,"")</f>
        <v>20.142857142857142</v>
      </c>
      <c r="C199" s="32">
        <f>IF(TRIM(Tabel24[[#This Row],[Datum]])&lt;&gt;"",Tabel24[[#This Row],[Datum]],"")</f>
        <v>46030</v>
      </c>
      <c r="D199" s="4">
        <v>46030</v>
      </c>
      <c r="E199" s="5"/>
      <c r="F199" s="5" t="s">
        <v>88</v>
      </c>
      <c r="G199" s="5" t="s">
        <v>21</v>
      </c>
    </row>
    <row r="200" spans="1:7" ht="28.5" customHeight="1">
      <c r="A200" s="2">
        <f>IF(TRIM(Tabel24[[#This Row],[Datum]])&lt;&gt;"",WEEKNUM(Tabel24[[#This Row],[Datum]],2),"")</f>
        <v>2</v>
      </c>
      <c r="B200" s="3">
        <f>IF(TRIM(Tabel24[[#This Row],[Datum]])&lt;&gt;"",(+Tabel24[[#This Row],[Datum]]-DATE(2025,8,20))/7,"")</f>
        <v>20.285714285714285</v>
      </c>
      <c r="C200" s="32">
        <f>IF(TRIM(Tabel24[[#This Row],[Datum]])&lt;&gt;"",Tabel24[[#This Row],[Datum]],"")</f>
        <v>46031</v>
      </c>
      <c r="D200" s="4">
        <v>46031</v>
      </c>
      <c r="E200" s="5"/>
      <c r="F200" s="165" t="s">
        <v>158</v>
      </c>
      <c r="G200" s="5" t="s">
        <v>21</v>
      </c>
    </row>
    <row r="201" spans="1:7" ht="28.5" customHeight="1">
      <c r="A201" s="2">
        <f>IF(TRIM(Tabel24[[#This Row],[Datum]])&lt;&gt;"",WEEKNUM(Tabel24[[#This Row],[Datum]],2),"")</f>
        <v>3</v>
      </c>
      <c r="B201" s="3">
        <f>IF(TRIM(Tabel24[[#This Row],[Datum]])&lt;&gt;"",(+Tabel24[[#This Row],[Datum]]-DATE(2025,8,20))/7,"")</f>
        <v>20.714285714285715</v>
      </c>
      <c r="C201" s="32">
        <f>IF(TRIM(Tabel24[[#This Row],[Datum]])&lt;&gt;"",Tabel24[[#This Row],[Datum]],"")</f>
        <v>46034</v>
      </c>
      <c r="D201" s="4">
        <v>46034</v>
      </c>
      <c r="E201" s="5"/>
      <c r="F201" s="6" t="s">
        <v>159</v>
      </c>
      <c r="G201" s="5" t="s">
        <v>9</v>
      </c>
    </row>
    <row r="202" spans="1:7" ht="28.5" customHeight="1">
      <c r="A202" s="2">
        <f>IF(TRIM(Tabel24[[#This Row],[Datum]])&lt;&gt;"",WEEKNUM(Tabel24[[#This Row],[Datum]],2),"")</f>
        <v>3</v>
      </c>
      <c r="B202" s="3">
        <f>IF(TRIM(Tabel24[[#This Row],[Datum]])&lt;&gt;"",(+Tabel24[[#This Row],[Datum]]-DATE(2025,8,20))/7,"")</f>
        <v>20.714285714285715</v>
      </c>
      <c r="C202" s="32">
        <f>IF(TRIM(Tabel24[[#This Row],[Datum]])&lt;&gt;"",Tabel24[[#This Row],[Datum]],"")</f>
        <v>46034</v>
      </c>
      <c r="D202" s="4">
        <v>46034</v>
      </c>
      <c r="E202" s="5"/>
      <c r="F202" s="95" t="s">
        <v>160</v>
      </c>
      <c r="G202" s="5" t="s">
        <v>91</v>
      </c>
    </row>
    <row r="203" spans="1:7" ht="28.5" customHeight="1">
      <c r="A203" s="2">
        <f>IF(TRIM(Tabel24[[#This Row],[Datum]])&lt;&gt;"",WEEKNUM(Tabel24[[#This Row],[Datum]]),"")</f>
        <v>3</v>
      </c>
      <c r="B203" s="3">
        <f>IF(TRIM(Tabel24[[#This Row],[Datum]])&lt;&gt;"",(+Tabel24[[#This Row],[Datum]]-DATE(2025,8,20))/7,"")</f>
        <v>20.857142857142858</v>
      </c>
      <c r="C203" s="32">
        <f>IF(TRIM(Tabel24[[#This Row],[Datum]])&lt;&gt;"",Tabel24[[#This Row],[Datum]],"")</f>
        <v>46035</v>
      </c>
      <c r="D203" s="4">
        <v>46035</v>
      </c>
      <c r="E203" s="5"/>
      <c r="F203" s="175" t="s">
        <v>161</v>
      </c>
      <c r="G203" s="5" t="s">
        <v>91</v>
      </c>
    </row>
    <row r="204" spans="1:7" ht="28.5" customHeight="1">
      <c r="A204" s="2">
        <f>IF(TRIM(Tabel24[[#This Row],[Datum]])&lt;&gt;"",WEEKNUM(Tabel24[[#This Row],[Datum]],2),"")</f>
        <v>3</v>
      </c>
      <c r="B204" s="3">
        <f>IF(TRIM(Tabel24[[#This Row],[Datum]])&lt;&gt;"",(+Tabel24[[#This Row],[Datum]]-DATE(2025,8,20))/7,"")</f>
        <v>21</v>
      </c>
      <c r="C204" s="32">
        <f>IF(TRIM(Tabel24[[#This Row],[Datum]])&lt;&gt;"",Tabel24[[#This Row],[Datum]],"")</f>
        <v>46036</v>
      </c>
      <c r="D204" s="4">
        <v>46036</v>
      </c>
      <c r="E204" s="5"/>
      <c r="F204" s="11" t="s">
        <v>162</v>
      </c>
      <c r="G204" s="5" t="s">
        <v>21</v>
      </c>
    </row>
    <row r="205" spans="1:7" ht="28.5" customHeight="1">
      <c r="A205" s="2">
        <f>IF(TRIM(Tabel24[[#This Row],[Datum]])&lt;&gt;"",WEEKNUM(Tabel24[[#This Row],[Datum]],2),"")</f>
        <v>3</v>
      </c>
      <c r="B205" s="3">
        <f>IF(TRIM(Tabel24[[#This Row],[Datum]])&lt;&gt;"",(+Tabel24[[#This Row],[Datum]]-DATE(2025,8,20))/7,"")</f>
        <v>21.142857142857142</v>
      </c>
      <c r="C205" s="32">
        <f>IF(TRIM(Tabel24[[#This Row],[Datum]])&lt;&gt;"",Tabel24[[#This Row],[Datum]],"")</f>
        <v>46037</v>
      </c>
      <c r="D205" s="4">
        <v>46037</v>
      </c>
      <c r="E205" s="5"/>
      <c r="F205" s="74" t="s">
        <v>163</v>
      </c>
      <c r="G205" s="5" t="s">
        <v>21</v>
      </c>
    </row>
    <row r="206" spans="1:7" ht="28.5" customHeight="1">
      <c r="A206" s="2">
        <f>IF(TRIM(Tabel24[[#This Row],[Datum]])&lt;&gt;"",WEEKNUM(Tabel24[[#This Row],[Datum]],2),"")</f>
        <v>3</v>
      </c>
      <c r="B206" s="3">
        <f>IF(TRIM(Tabel24[[#This Row],[Datum]])&lt;&gt;"",(+Tabel24[[#This Row],[Datum]]-DATE(2025,8,20))/7,"")</f>
        <v>21.285714285714285</v>
      </c>
      <c r="C206" s="32">
        <f>IF(TRIM(Tabel24[[#This Row],[Datum]])&lt;&gt;"",Tabel24[[#This Row],[Datum]],"")</f>
        <v>46038</v>
      </c>
      <c r="D206" s="4">
        <v>46038</v>
      </c>
      <c r="E206" s="5"/>
      <c r="F206" s="5" t="s">
        <v>164</v>
      </c>
      <c r="G206" s="5" t="s">
        <v>21</v>
      </c>
    </row>
    <row r="207" spans="1:7" ht="28.5" customHeight="1">
      <c r="A207" s="2">
        <f>IF(TRIM(Tabel24[[#This Row],[Datum]])&lt;&gt;"",WEEKNUM(Tabel24[[#This Row],[Datum]]),"")</f>
        <v>3</v>
      </c>
      <c r="B207" s="3">
        <f>IF(TRIM(Tabel24[[#This Row],[Datum]])&lt;&gt;"",(+Tabel24[[#This Row],[Datum]]-DATE(2025,8,20))/7,"")</f>
        <v>21.285714285714285</v>
      </c>
      <c r="C207" s="32">
        <f>IF(TRIM(Tabel24[[#This Row],[Datum]])&lt;&gt;"",Tabel24[[#This Row],[Datum]],"")</f>
        <v>46038</v>
      </c>
      <c r="D207" s="4">
        <v>46038</v>
      </c>
      <c r="E207" s="5"/>
      <c r="F207" s="178" t="s">
        <v>165</v>
      </c>
      <c r="G207" s="5" t="s">
        <v>91</v>
      </c>
    </row>
    <row r="208" spans="1:7" ht="28.5" customHeight="1">
      <c r="A208" s="2">
        <f>IF(TRIM(Tabel24[[#This Row],[Datum]])&lt;&gt;"",WEEKNUM(Tabel24[[#This Row],[Datum]],2),"")</f>
        <v>4</v>
      </c>
      <c r="B208" s="3">
        <f>IF(TRIM(Tabel24[[#This Row],[Datum]])&lt;&gt;"",(+Tabel24[[#This Row],[Datum]]-DATE(2025,8,20))/7,"")</f>
        <v>21.714285714285715</v>
      </c>
      <c r="C208" s="32">
        <f>IF(TRIM(Tabel24[[#This Row],[Datum]])&lt;&gt;"",Tabel24[[#This Row],[Datum]],"")</f>
        <v>46041</v>
      </c>
      <c r="D208" s="4">
        <v>46041</v>
      </c>
      <c r="E208" s="5"/>
      <c r="F208" s="6" t="s">
        <v>166</v>
      </c>
      <c r="G208" s="5" t="s">
        <v>9</v>
      </c>
    </row>
    <row r="209" spans="1:10" ht="28.5" customHeight="1">
      <c r="A209" s="2" t="str">
        <f>IF(TRIM(Tabel24[[#This Row],[Datum]])&lt;&gt;"",WEEKNUM(Tabel24[[#This Row],[Datum]],2),"")</f>
        <v/>
      </c>
      <c r="B209" s="3" t="str">
        <f>IF(TRIM(Tabel24[[#This Row],[Datum]])&lt;&gt;"",(+Tabel24[[#This Row],[Datum]]-DATE(2025,8,20))/7,"")</f>
        <v/>
      </c>
      <c r="C209" s="32" t="str">
        <f>IF(TRIM(Tabel24[[#This Row],[Datum]])&lt;&gt;"",Tabel24[[#This Row],[Datum]],"")</f>
        <v/>
      </c>
      <c r="D209" s="4"/>
      <c r="E209" s="5"/>
      <c r="F209" s="59" t="s">
        <v>167</v>
      </c>
    </row>
    <row r="210" spans="1:10" ht="28.5" customHeight="1">
      <c r="A210" s="2">
        <f>IF(TRIM(Tabel24[[#This Row],[Datum]])&lt;&gt;"",WEEKNUM(Tabel24[[#This Row],[Datum]],2),"")</f>
        <v>4</v>
      </c>
      <c r="B210" s="3">
        <f>IF(TRIM(Tabel24[[#This Row],[Datum]])&lt;&gt;"",(+Tabel24[[#This Row],[Datum]]-DATE(2025,8,20))/7,"")</f>
        <v>21.714285714285715</v>
      </c>
      <c r="C210" s="32">
        <f>IF(TRIM(Tabel24[[#This Row],[Datum]])&lt;&gt;"",Tabel24[[#This Row],[Datum]],"")</f>
        <v>46041</v>
      </c>
      <c r="D210" s="4">
        <v>46041</v>
      </c>
      <c r="E210" s="5"/>
      <c r="F210" s="74" t="s">
        <v>168</v>
      </c>
      <c r="G210" s="5" t="s">
        <v>21</v>
      </c>
    </row>
    <row r="211" spans="1:10" ht="28.5" customHeight="1">
      <c r="A211" s="2">
        <f>IF(TRIM(Tabel24[[#This Row],[Datum]])&lt;&gt;"",WEEKNUM(Tabel24[[#This Row],[Datum]],2),"")</f>
        <v>4</v>
      </c>
      <c r="B211" s="3">
        <f>IF(TRIM(Tabel24[[#This Row],[Datum]])&lt;&gt;"",(+Tabel24[[#This Row],[Datum]]-DATE(2025,8,20))/7,"")</f>
        <v>21.714285714285715</v>
      </c>
      <c r="C211" s="32">
        <f>IF(TRIM(Tabel24[[#This Row],[Datum]])&lt;&gt;"",Tabel24[[#This Row],[Datum]],"")</f>
        <v>46041</v>
      </c>
      <c r="D211" s="4">
        <v>46041</v>
      </c>
      <c r="E211" s="5"/>
      <c r="F211" s="74" t="s">
        <v>169</v>
      </c>
      <c r="G211" s="5" t="s">
        <v>91</v>
      </c>
    </row>
    <row r="212" spans="1:10" ht="28.5" customHeight="1">
      <c r="A212" s="2">
        <f>IF(TRIM(Tabel24[[#This Row],[Datum]])&lt;&gt;"",WEEKNUM(Tabel24[[#This Row],[Datum]],2),"")</f>
        <v>4</v>
      </c>
      <c r="B212" s="3">
        <f>IF(TRIM(Tabel24[[#This Row],[Datum]])&lt;&gt;"",(+Tabel24[[#This Row],[Datum]]-DATE(2025,8,20))/7,"")</f>
        <v>21.714285714285715</v>
      </c>
      <c r="C212" s="32">
        <f>IF(TRIM(Tabel24[[#This Row],[Datum]])&lt;&gt;"",Tabel24[[#This Row],[Datum]],"")</f>
        <v>46041</v>
      </c>
      <c r="D212" s="4">
        <v>46041</v>
      </c>
      <c r="E212" s="5"/>
      <c r="F212" s="74" t="s">
        <v>170</v>
      </c>
      <c r="G212" s="5" t="s">
        <v>21</v>
      </c>
    </row>
    <row r="213" spans="1:10" ht="28.5" customHeight="1">
      <c r="A213" s="2">
        <f>IF(TRIM(Tabel24[[#This Row],[Datum]])&lt;&gt;"",WEEKNUM(Tabel24[[#This Row],[Datum]],2),"")</f>
        <v>4</v>
      </c>
      <c r="B213" s="3">
        <f>IF(TRIM(Tabel24[[#This Row],[Datum]])&lt;&gt;"",(+Tabel24[[#This Row],[Datum]]-DATE(2025,8,20))/7,"")</f>
        <v>21.714285714285715</v>
      </c>
      <c r="C213" s="32">
        <f>IF(TRIM(Tabel24[[#This Row],[Datum]])&lt;&gt;"",Tabel24[[#This Row],[Datum]],"")</f>
        <v>46041</v>
      </c>
      <c r="D213" s="4">
        <v>46041</v>
      </c>
      <c r="E213" s="5"/>
      <c r="F213" s="82" t="s">
        <v>171</v>
      </c>
      <c r="G213" s="5" t="s">
        <v>21</v>
      </c>
    </row>
    <row r="214" spans="1:10" ht="28.5" customHeight="1">
      <c r="A214" s="2">
        <f>IF(TRIM(Tabel24[[#This Row],[Datum]])&lt;&gt;"",WEEKNUM(Tabel24[[#This Row],[Datum]],2),"")</f>
        <v>4</v>
      </c>
      <c r="B214" s="3">
        <f>IF(TRIM(Tabel24[[#This Row],[Datum]])&lt;&gt;"",(+Tabel24[[#This Row],[Datum]]-DATE(2025,8,20))/7,"")</f>
        <v>21.714285714285715</v>
      </c>
      <c r="C214" s="32">
        <f>IF(TRIM(Tabel24[[#This Row],[Datum]])&lt;&gt;"",Tabel24[[#This Row],[Datum]],"")</f>
        <v>46041</v>
      </c>
      <c r="D214" s="4">
        <v>46041</v>
      </c>
      <c r="E214" s="5"/>
      <c r="F214" s="74" t="s">
        <v>172</v>
      </c>
      <c r="G214" s="5" t="s">
        <v>21</v>
      </c>
    </row>
    <row r="215" spans="1:10" ht="28.5" customHeight="1">
      <c r="A215" s="2">
        <f>IF(TRIM(Tabel24[[#This Row],[Datum]])&lt;&gt;"",WEEKNUM(Tabel24[[#This Row],[Datum]]),"")</f>
        <v>4</v>
      </c>
      <c r="B215" s="3">
        <f>IF(TRIM(Tabel24[[#This Row],[Datum]])&lt;&gt;"",(+Tabel24[[#This Row],[Datum]]-DATE(2025,8,20))/7,"")</f>
        <v>21.714285714285715</v>
      </c>
      <c r="C215" s="32">
        <f>IF(TRIM(Tabel24[[#This Row],[Datum]])&lt;&gt;"",Tabel24[[#This Row],[Datum]],"")</f>
        <v>46041</v>
      </c>
      <c r="D215" s="4">
        <v>46041</v>
      </c>
      <c r="E215" s="5"/>
      <c r="F215" s="5" t="s">
        <v>173</v>
      </c>
      <c r="G215" s="5" t="s">
        <v>91</v>
      </c>
    </row>
    <row r="216" spans="1:10" ht="28.5" customHeight="1">
      <c r="A216" s="2">
        <f>IF(TRIM(Tabel24[[#This Row],[Datum]])&lt;&gt;"",WEEKNUM(Tabel24[[#This Row],[Datum]]),"")</f>
        <v>4</v>
      </c>
      <c r="B216" s="3">
        <f>IF(TRIM(Tabel24[[#This Row],[Datum]])&lt;&gt;"",(+Tabel24[[#This Row],[Datum]]-DATE(2025,8,20))/7,"")</f>
        <v>21.857142857142858</v>
      </c>
      <c r="C216" s="32">
        <f>IF(TRIM(Tabel24[[#This Row],[Datum]])&lt;&gt;"",Tabel24[[#This Row],[Datum]],"")</f>
        <v>46042</v>
      </c>
      <c r="D216" s="4">
        <v>46042</v>
      </c>
      <c r="E216" s="5"/>
      <c r="F216" s="74" t="s">
        <v>172</v>
      </c>
      <c r="G216" s="5" t="s">
        <v>91</v>
      </c>
    </row>
    <row r="217" spans="1:10" ht="28.5" customHeight="1">
      <c r="A217" s="2">
        <f>IF(TRIM(Tabel24[[#This Row],[Datum]])&lt;&gt;"",WEEKNUM(Tabel24[[#This Row],[Datum]]),"")</f>
        <v>4</v>
      </c>
      <c r="B217" s="3">
        <f>IF(TRIM(Tabel24[[#This Row],[Datum]])&lt;&gt;"",(+Tabel24[[#This Row],[Datum]]-DATE(2025,8,20))/7,"")</f>
        <v>21.857142857142858</v>
      </c>
      <c r="C217" s="32">
        <f>IF(TRIM(Tabel24[[#This Row],[Datum]])&lt;&gt;"",Tabel24[[#This Row],[Datum]],"")</f>
        <v>46042</v>
      </c>
      <c r="D217" s="4">
        <v>46042</v>
      </c>
      <c r="E217" s="5"/>
      <c r="F217" s="181" t="s">
        <v>174</v>
      </c>
      <c r="G217" s="5" t="s">
        <v>91</v>
      </c>
    </row>
    <row r="218" spans="1:10" ht="28.5" customHeight="1">
      <c r="A218" s="2">
        <f>IF(TRIM(Tabel24[[#This Row],[Datum]])&lt;&gt;"",WEEKNUM(Tabel24[[#This Row],[Datum]],2),"")</f>
        <v>4</v>
      </c>
      <c r="B218" s="3">
        <f>IF(TRIM(Tabel24[[#This Row],[Datum]])&lt;&gt;"",(+Tabel24[[#This Row],[Datum]]-DATE(2025,8,20))/7,"")</f>
        <v>21.857142857142858</v>
      </c>
      <c r="C218" s="32">
        <f>IF(TRIM(Tabel24[[#This Row],[Datum]])&lt;&gt;"",Tabel24[[#This Row],[Datum]],"")</f>
        <v>46042</v>
      </c>
      <c r="D218" s="4">
        <v>46042</v>
      </c>
      <c r="E218" s="5"/>
      <c r="F218" s="5" t="s">
        <v>175</v>
      </c>
    </row>
    <row r="219" spans="1:10" ht="28.5" customHeight="1">
      <c r="A219" s="2">
        <f>IF(TRIM(Tabel24[[#This Row],[Datum]])&lt;&gt;"",WEEKNUM(Tabel24[[#This Row],[Datum]],2),"")</f>
        <v>4</v>
      </c>
      <c r="B219" s="3">
        <f>IF(TRIM(Tabel24[[#This Row],[Datum]])&lt;&gt;"",(+Tabel24[[#This Row],[Datum]]-DATE(2025,8,20))/7,"")</f>
        <v>21.857142857142858</v>
      </c>
      <c r="C219" s="32">
        <f>IF(TRIM(Tabel24[[#This Row],[Datum]])&lt;&gt;"",Tabel24[[#This Row],[Datum]],"")</f>
        <v>46042</v>
      </c>
      <c r="D219" s="4">
        <v>46042</v>
      </c>
      <c r="E219" s="5"/>
      <c r="F219" s="5" t="s">
        <v>176</v>
      </c>
    </row>
    <row r="220" spans="1:10" ht="28.5" customHeight="1">
      <c r="A220" s="2">
        <f>IF(TRIM(Tabel24[[#This Row],[Datum]])&lt;&gt;"",WEEKNUM(Tabel24[[#This Row],[Datum]],2),"")</f>
        <v>4</v>
      </c>
      <c r="B220" s="3">
        <f>IF(TRIM(Tabel24[[#This Row],[Datum]])&lt;&gt;"",(+Tabel24[[#This Row],[Datum]]-DATE(2025,8,20))/7,"")</f>
        <v>21.857142857142858</v>
      </c>
      <c r="C220" s="32">
        <f>IF(TRIM(Tabel24[[#This Row],[Datum]])&lt;&gt;"",Tabel24[[#This Row],[Datum]],"")</f>
        <v>46042</v>
      </c>
      <c r="D220" s="4">
        <v>46042</v>
      </c>
      <c r="E220" s="5"/>
      <c r="F220" s="74" t="s">
        <v>177</v>
      </c>
      <c r="G220" s="5" t="s">
        <v>21</v>
      </c>
    </row>
    <row r="221" spans="1:10" ht="28.5" customHeight="1">
      <c r="A221" s="2">
        <f>IF(TRIM(Tabel24[[#This Row],[Datum]])&lt;&gt;"",WEEKNUM(Tabel24[[#This Row],[Datum]],2),"")</f>
        <v>4</v>
      </c>
      <c r="B221" s="3">
        <f>IF(TRIM(Tabel24[[#This Row],[Datum]])&lt;&gt;"",(+Tabel24[[#This Row],[Datum]]-DATE(2025,8,20))/7,"")</f>
        <v>21.857142857142858</v>
      </c>
      <c r="C221" s="32">
        <f>IF(TRIM(Tabel24[[#This Row],[Datum]])&lt;&gt;"",Tabel24[[#This Row],[Datum]],"")</f>
        <v>46042</v>
      </c>
      <c r="D221" s="4">
        <v>46042</v>
      </c>
      <c r="E221" s="5"/>
      <c r="F221" s="96" t="s">
        <v>178</v>
      </c>
      <c r="G221" s="5" t="s">
        <v>21</v>
      </c>
      <c r="J221" s="12"/>
    </row>
    <row r="222" spans="1:10" ht="28.5" customHeight="1">
      <c r="A222" s="2">
        <f>IF(TRIM(Tabel24[[#This Row],[Datum]])&lt;&gt;"",WEEKNUM(Tabel24[[#This Row],[Datum]],2),"")</f>
        <v>4</v>
      </c>
      <c r="B222" s="3">
        <f>IF(TRIM(Tabel24[[#This Row],[Datum]])&lt;&gt;"",(+Tabel24[[#This Row],[Datum]]-DATE(2025,8,20))/7,"")</f>
        <v>21.857142857142858</v>
      </c>
      <c r="C222" s="32">
        <f>IF(TRIM(Tabel24[[#This Row],[Datum]])&lt;&gt;"",Tabel24[[#This Row],[Datum]],"")</f>
        <v>46042</v>
      </c>
      <c r="D222" s="4">
        <v>46042</v>
      </c>
      <c r="E222" s="5"/>
      <c r="F222" s="67" t="s">
        <v>179</v>
      </c>
    </row>
    <row r="223" spans="1:10" ht="28.5" customHeight="1">
      <c r="A223" s="2">
        <f>IF(TRIM(Tabel24[[#This Row],[Datum]])&lt;&gt;"",WEEKNUM(Tabel24[[#This Row],[Datum]],2),"")</f>
        <v>4</v>
      </c>
      <c r="B223" s="3">
        <f>IF(TRIM(Tabel24[[#This Row],[Datum]])&lt;&gt;"",(+Tabel24[[#This Row],[Datum]]-DATE(2025,8,20))/7,"")</f>
        <v>21.857142857142858</v>
      </c>
      <c r="C223" s="32">
        <f>IF(TRIM(Tabel24[[#This Row],[Datum]])&lt;&gt;"",Tabel24[[#This Row],[Datum]],"")</f>
        <v>46042</v>
      </c>
      <c r="D223" s="4">
        <v>46042</v>
      </c>
      <c r="E223" s="5"/>
      <c r="F223" s="74" t="s">
        <v>64</v>
      </c>
    </row>
    <row r="224" spans="1:10" ht="28.5" customHeight="1">
      <c r="A224" s="2">
        <f>IF(TRIM(Tabel24[[#This Row],[Datum]])&lt;&gt;"",WEEKNUM(Tabel24[[#This Row],[Datum]]),"")</f>
        <v>4</v>
      </c>
      <c r="B224" s="3">
        <f>IF(TRIM(Tabel24[[#This Row],[Datum]])&lt;&gt;"",(+Tabel24[[#This Row],[Datum]]-DATE(2025,8,20))/7,"")</f>
        <v>22</v>
      </c>
      <c r="C224" s="32">
        <f>IF(TRIM(Tabel24[[#This Row],[Datum]])&lt;&gt;"",Tabel24[[#This Row],[Datum]],"")</f>
        <v>46043</v>
      </c>
      <c r="D224" s="4">
        <v>46043</v>
      </c>
      <c r="E224" s="5"/>
      <c r="F224" s="74" t="s">
        <v>180</v>
      </c>
      <c r="J224" s="12"/>
    </row>
    <row r="225" spans="1:10" ht="28.5" customHeight="1">
      <c r="A225" s="2">
        <f>IF(TRIM(Tabel24[[#This Row],[Datum]])&lt;&gt;"",WEEKNUM(Tabel24[[#This Row],[Datum]],2),"")</f>
        <v>4</v>
      </c>
      <c r="B225" s="3">
        <f>IF(TRIM(Tabel24[[#This Row],[Datum]])&lt;&gt;"",(+Tabel24[[#This Row],[Datum]]-DATE(2025,8,20))/7,"")</f>
        <v>22.142857142857142</v>
      </c>
      <c r="C225" s="32">
        <f>IF(TRIM(Tabel24[[#This Row],[Datum]])&lt;&gt;"",Tabel24[[#This Row],[Datum]],"")</f>
        <v>46044</v>
      </c>
      <c r="D225" s="4">
        <v>46044</v>
      </c>
      <c r="E225" s="5"/>
      <c r="F225" s="5" t="s">
        <v>181</v>
      </c>
      <c r="G225" s="5" t="s">
        <v>21</v>
      </c>
      <c r="J225" s="12"/>
    </row>
    <row r="226" spans="1:10" ht="28.5" customHeight="1">
      <c r="A226" s="2">
        <f>IF(TRIM(Tabel24[[#This Row],[Datum]])&lt;&gt;"",WEEKNUM(Tabel24[[#This Row],[Datum]],2),"")</f>
        <v>4</v>
      </c>
      <c r="B226" s="3">
        <f>IF(TRIM(Tabel24[[#This Row],[Datum]])&lt;&gt;"",(+Tabel24[[#This Row],[Datum]]-DATE(2025,8,20))/7,"")</f>
        <v>22.142857142857142</v>
      </c>
      <c r="C226" s="32">
        <f>IF(TRIM(Tabel24[[#This Row],[Datum]])&lt;&gt;"",Tabel24[[#This Row],[Datum]],"")</f>
        <v>46044</v>
      </c>
      <c r="D226" s="4">
        <v>46044</v>
      </c>
      <c r="E226" s="5"/>
      <c r="F226" s="82" t="s">
        <v>182</v>
      </c>
      <c r="G226" s="5" t="s">
        <v>21</v>
      </c>
      <c r="J226" s="12"/>
    </row>
    <row r="227" spans="1:10" ht="28.5" customHeight="1">
      <c r="A227" s="2">
        <f>IF(TRIM(Tabel24[[#This Row],[Datum]])&lt;&gt;"",WEEKNUM(Tabel24[[#This Row],[Datum]]),"")</f>
        <v>4</v>
      </c>
      <c r="B227" s="3">
        <f>IF(TRIM(Tabel24[[#This Row],[Datum]])&lt;&gt;"",(+Tabel24[[#This Row],[Datum]]-DATE(2025,8,20))/7,"")</f>
        <v>22.142857142857142</v>
      </c>
      <c r="C227" s="32">
        <f>IF(TRIM(Tabel24[[#This Row],[Datum]])&lt;&gt;"",Tabel24[[#This Row],[Datum]],"")</f>
        <v>46044</v>
      </c>
      <c r="D227" s="4">
        <v>46044</v>
      </c>
      <c r="E227" s="5"/>
      <c r="F227" s="74" t="s">
        <v>172</v>
      </c>
      <c r="G227" s="5" t="s">
        <v>91</v>
      </c>
      <c r="J227" s="12"/>
    </row>
    <row r="228" spans="1:10" ht="28.5" customHeight="1">
      <c r="A228" s="2">
        <f>IF(TRIM(Tabel24[[#This Row],[Datum]])&lt;&gt;"",WEEKNUM(Tabel24[[#This Row],[Datum]]),"")</f>
        <v>4</v>
      </c>
      <c r="B228" s="3">
        <f>IF(TRIM(Tabel24[[#This Row],[Datum]])&lt;&gt;"",(+Tabel24[[#This Row],[Datum]]-DATE(2025,8,20))/7,"")</f>
        <v>22.285714285714285</v>
      </c>
      <c r="C228" s="32">
        <f>IF(TRIM(Tabel24[[#This Row],[Datum]])&lt;&gt;"",Tabel24[[#This Row],[Datum]],"")</f>
        <v>46045</v>
      </c>
      <c r="D228" s="4">
        <v>46045</v>
      </c>
      <c r="E228" s="5"/>
      <c r="F228" s="74" t="s">
        <v>172</v>
      </c>
      <c r="G228" s="5" t="s">
        <v>91</v>
      </c>
      <c r="J228" s="12"/>
    </row>
    <row r="229" spans="1:10" ht="28.5" customHeight="1">
      <c r="A229" s="2">
        <f>IF(TRIM(Tabel24[[#This Row],[Datum]])&lt;&gt;"",WEEKNUM(Tabel24[[#This Row],[Datum]],2),"")</f>
        <v>4</v>
      </c>
      <c r="B229" s="3">
        <f>IF(TRIM(Tabel24[[#This Row],[Datum]])&lt;&gt;"",(+Tabel24[[#This Row],[Datum]]-DATE(2025,8,20))/7,"")</f>
        <v>22.285714285714285</v>
      </c>
      <c r="C229" s="32">
        <f>IF(TRIM(Tabel24[[#This Row],[Datum]])&lt;&gt;"",Tabel24[[#This Row],[Datum]],"")</f>
        <v>46045</v>
      </c>
      <c r="D229" s="4">
        <v>46045</v>
      </c>
      <c r="E229" s="5"/>
      <c r="F229" s="74" t="s">
        <v>183</v>
      </c>
      <c r="G229" s="5" t="s">
        <v>91</v>
      </c>
      <c r="J229" s="12"/>
    </row>
    <row r="230" spans="1:10" ht="28.5" customHeight="1">
      <c r="A230" s="2">
        <f>IF(TRIM(Tabel24[[#This Row],[Datum]])&lt;&gt;"",WEEKNUM(Tabel24[[#This Row],[Datum]],2),"")</f>
        <v>4</v>
      </c>
      <c r="B230" s="3">
        <f>IF(TRIM(Tabel24[[#This Row],[Datum]])&lt;&gt;"",(+Tabel24[[#This Row],[Datum]]-DATE(2025,8,20))/7,"")</f>
        <v>22.285714285714285</v>
      </c>
      <c r="C230" s="32">
        <f>IF(TRIM(Tabel24[[#This Row],[Datum]])&lt;&gt;"",Tabel24[[#This Row],[Datum]],"")</f>
        <v>46045</v>
      </c>
      <c r="D230" s="4">
        <v>46045</v>
      </c>
      <c r="E230" s="5"/>
      <c r="F230" s="74" t="s">
        <v>184</v>
      </c>
      <c r="G230" s="5" t="s">
        <v>21</v>
      </c>
      <c r="J230" s="12"/>
    </row>
    <row r="231" spans="1:10" ht="28.5" customHeight="1">
      <c r="A231" s="2">
        <f>IF(TRIM(Tabel24[[#This Row],[Datum]])&lt;&gt;"",WEEKNUM(Tabel24[[#This Row],[Datum]]),"")</f>
        <v>4</v>
      </c>
      <c r="B231" s="3">
        <f>IF(TRIM(Tabel24[[#This Row],[Datum]])&lt;&gt;"",(+Tabel24[[#This Row],[Datum]]-DATE(2025,8,20))/7,"")</f>
        <v>22.285714285714285</v>
      </c>
      <c r="C231" s="32">
        <f>IF(TRIM(Tabel24[[#This Row],[Datum]])&lt;&gt;"",Tabel24[[#This Row],[Datum]],"")</f>
        <v>46045</v>
      </c>
      <c r="D231" s="4">
        <v>46045</v>
      </c>
      <c r="E231" s="5"/>
      <c r="F231" s="74" t="s">
        <v>185</v>
      </c>
      <c r="G231" s="5" t="s">
        <v>91</v>
      </c>
      <c r="J231" s="12"/>
    </row>
    <row r="232" spans="1:10" ht="28.5" customHeight="1">
      <c r="A232" s="2">
        <f>IF(TRIM(Tabel24[[#This Row],[Datum]])&lt;&gt;"",WEEKNUM(Tabel24[[#This Row],[Datum]]),"")</f>
        <v>4</v>
      </c>
      <c r="B232" s="3">
        <f>IF(TRIM(Tabel24[[#This Row],[Datum]])&lt;&gt;"",(+Tabel24[[#This Row],[Datum]]-DATE(2025,8,20))/7,"")</f>
        <v>22.285714285714285</v>
      </c>
      <c r="C232" s="32">
        <f>IF(TRIM(Tabel24[[#This Row],[Datum]])&lt;&gt;"",Tabel24[[#This Row],[Datum]],"")</f>
        <v>46045</v>
      </c>
      <c r="D232" s="4">
        <v>46045</v>
      </c>
      <c r="E232" s="5"/>
      <c r="F232" s="74" t="s">
        <v>186</v>
      </c>
      <c r="G232" s="5" t="s">
        <v>91</v>
      </c>
      <c r="J232" s="12"/>
    </row>
    <row r="233" spans="1:10" ht="28.5" customHeight="1">
      <c r="A233" s="2">
        <f>IF(TRIM(Tabel24[[#This Row],[Datum]])&lt;&gt;"",WEEKNUM(Tabel24[[#This Row],[Datum]]),"")</f>
        <v>4</v>
      </c>
      <c r="B233" s="3">
        <f>IF(TRIM(Tabel24[[#This Row],[Datum]])&lt;&gt;"",(+Tabel24[[#This Row],[Datum]]-DATE(2025,8,20))/7,"")</f>
        <v>22.285714285714285</v>
      </c>
      <c r="C233" s="32">
        <f>IF(TRIM(Tabel24[[#This Row],[Datum]])&lt;&gt;"",Tabel24[[#This Row],[Datum]],"")</f>
        <v>46045</v>
      </c>
      <c r="D233" s="4">
        <v>46045</v>
      </c>
      <c r="E233" s="5"/>
      <c r="F233" s="74" t="s">
        <v>187</v>
      </c>
      <c r="G233" s="5" t="s">
        <v>91</v>
      </c>
      <c r="J233" s="12"/>
    </row>
    <row r="234" spans="1:10" ht="28.5" customHeight="1">
      <c r="A234" s="2">
        <f>IF(TRIM(Tabel24[[#This Row],[Datum]])&lt;&gt;"",WEEKNUM(Tabel24[[#This Row],[Datum]],2),"")</f>
        <v>5</v>
      </c>
      <c r="B234" s="3">
        <f>IF(TRIM(Tabel24[[#This Row],[Datum]])&lt;&gt;"",(+Tabel24[[#This Row],[Datum]]-DATE(2025,8,20))/7,"")</f>
        <v>22.714285714285715</v>
      </c>
      <c r="C234" s="32">
        <f>IF(TRIM(Tabel24[[#This Row],[Datum]])&lt;&gt;"",Tabel24[[#This Row],[Datum]],"")</f>
        <v>46048</v>
      </c>
      <c r="D234" s="4">
        <v>46048</v>
      </c>
      <c r="E234" s="5"/>
      <c r="F234" s="6" t="s">
        <v>188</v>
      </c>
      <c r="G234" s="5" t="s">
        <v>9</v>
      </c>
      <c r="J234" s="12"/>
    </row>
    <row r="235" spans="1:10" ht="28.5" customHeight="1">
      <c r="A235" s="2">
        <f>IF(TRIM(Tabel24[[#This Row],[Datum]])&lt;&gt;"",WEEKNUM(Tabel24[[#This Row],[Datum]],2),"")</f>
        <v>5</v>
      </c>
      <c r="B235" s="3">
        <f>IF(TRIM(Tabel24[[#This Row],[Datum]])&lt;&gt;"",(+Tabel24[[#This Row],[Datum]]-DATE(2025,8,20))/7,"")</f>
        <v>22.714285714285715</v>
      </c>
      <c r="C235" s="32">
        <f>IF(TRIM(Tabel24[[#This Row],[Datum]])&lt;&gt;"",Tabel24[[#This Row],[Datum]],"")</f>
        <v>46048</v>
      </c>
      <c r="D235" s="4">
        <v>46048</v>
      </c>
      <c r="E235" s="5"/>
      <c r="F235" s="6" t="s">
        <v>189</v>
      </c>
      <c r="G235" s="5" t="s">
        <v>21</v>
      </c>
    </row>
    <row r="236" spans="1:10" ht="28.5" customHeight="1">
      <c r="A236" s="2">
        <f>IF(TRIM(Tabel24[[#This Row],[Datum]])&lt;&gt;"",WEEKNUM(Tabel24[[#This Row],[Datum]]),"")</f>
        <v>5</v>
      </c>
      <c r="B236" s="3">
        <f>IF(TRIM(Tabel24[[#This Row],[Datum]])&lt;&gt;"",(+Tabel24[[#This Row],[Datum]]-DATE(2025,8,20))/7,"")</f>
        <v>22.714285714285715</v>
      </c>
      <c r="C236" s="32">
        <f>IF(TRIM(Tabel24[[#This Row],[Datum]])&lt;&gt;"",Tabel24[[#This Row],[Datum]],"")</f>
        <v>46048</v>
      </c>
      <c r="D236" s="4">
        <v>46048</v>
      </c>
      <c r="E236" s="5"/>
      <c r="F236" s="5" t="s">
        <v>190</v>
      </c>
      <c r="G236" s="5" t="s">
        <v>91</v>
      </c>
    </row>
    <row r="237" spans="1:10" ht="28.5" customHeight="1">
      <c r="A237" s="2">
        <f>IF(TRIM(Tabel24[[#This Row],[Datum]])&lt;&gt;"",WEEKNUM(Tabel24[[#This Row],[Datum]]),"")</f>
        <v>5</v>
      </c>
      <c r="B237" s="3">
        <f>IF(TRIM(Tabel24[[#This Row],[Datum]])&lt;&gt;"",(+Tabel24[[#This Row],[Datum]]-DATE(2025,8,20))/7,"")</f>
        <v>22.857142857142858</v>
      </c>
      <c r="C237" s="32">
        <f>IF(TRIM(Tabel24[[#This Row],[Datum]])&lt;&gt;"",Tabel24[[#This Row],[Datum]],"")</f>
        <v>46049</v>
      </c>
      <c r="D237" s="4">
        <v>46049</v>
      </c>
      <c r="E237" s="5"/>
      <c r="F237" s="5" t="s">
        <v>191</v>
      </c>
      <c r="G237" s="5" t="s">
        <v>91</v>
      </c>
    </row>
    <row r="238" spans="1:10" ht="28.5" customHeight="1">
      <c r="A238" s="2">
        <f>IF(TRIM(Tabel24[[#This Row],[Datum]])&lt;&gt;"",WEEKNUM(Tabel24[[#This Row],[Datum]],2),"")</f>
        <v>5</v>
      </c>
      <c r="B238" s="3">
        <f>IF(TRIM(Tabel24[[#This Row],[Datum]])&lt;&gt;"",(+Tabel24[[#This Row],[Datum]]-DATE(2025,8,20))/7,"")</f>
        <v>22.857142857142858</v>
      </c>
      <c r="C238" s="32">
        <f>IF(TRIM(Tabel24[[#This Row],[Datum]])&lt;&gt;"",Tabel24[[#This Row],[Datum]],"")</f>
        <v>46049</v>
      </c>
      <c r="D238" s="4">
        <v>46049</v>
      </c>
      <c r="E238" s="5"/>
      <c r="F238" s="11" t="s">
        <v>32</v>
      </c>
    </row>
    <row r="239" spans="1:10" ht="28.5" customHeight="1">
      <c r="A239" s="2">
        <f>IF(TRIM(Tabel24[[#This Row],[Datum]])&lt;&gt;"",WEEKNUM(Tabel24[[#This Row],[Datum]],2),"")</f>
        <v>5</v>
      </c>
      <c r="B239" s="3">
        <f>IF(TRIM(Tabel24[[#This Row],[Datum]])&lt;&gt;"",(+Tabel24[[#This Row],[Datum]]-DATE(2025,8,20))/7,"")</f>
        <v>22.857142857142858</v>
      </c>
      <c r="C239" s="32">
        <f>IF(TRIM(Tabel24[[#This Row],[Datum]])&lt;&gt;"",Tabel24[[#This Row],[Datum]],"")</f>
        <v>46049</v>
      </c>
      <c r="D239" s="4">
        <v>46049</v>
      </c>
      <c r="E239" s="5"/>
      <c r="F239" s="97" t="s">
        <v>192</v>
      </c>
    </row>
    <row r="240" spans="1:10" ht="28.5" customHeight="1">
      <c r="A240" s="8">
        <f>IF(TRIM(Tabel24[[#This Row],[Datum]])&lt;&gt;"",WEEKNUM(Tabel24[[#This Row],[Datum]],2),"")</f>
        <v>5</v>
      </c>
      <c r="B240" s="9">
        <f>IF(TRIM(Tabel24[[#This Row],[Datum]])&lt;&gt;"",(+Tabel24[[#This Row],[Datum]]-DATE(2025,8,20))/7,"")</f>
        <v>22.857142857142858</v>
      </c>
      <c r="C240" s="36">
        <f>IF(TRIM(Tabel24[[#This Row],[Datum]])&lt;&gt;"",Tabel24[[#This Row],[Datum]],"")</f>
        <v>46049</v>
      </c>
      <c r="D240" s="10">
        <v>46049</v>
      </c>
      <c r="E240" s="11"/>
      <c r="F240" s="78" t="s">
        <v>193</v>
      </c>
      <c r="G240" s="11" t="s">
        <v>21</v>
      </c>
    </row>
    <row r="241" spans="1:7" ht="28.5" customHeight="1">
      <c r="A241" s="2">
        <f>IF(TRIM(Tabel24[[#This Row],[Datum]])&lt;&gt;"",WEEKNUM(Tabel24[[#This Row],[Datum]],2),"")</f>
        <v>5</v>
      </c>
      <c r="B241" s="3">
        <f>IF(TRIM(Tabel24[[#This Row],[Datum]])&lt;&gt;"",(+Tabel24[[#This Row],[Datum]]-DATE(2025,8,20))/7,"")</f>
        <v>22.857142857142858</v>
      </c>
      <c r="C241" s="32">
        <f>IF(TRIM(Tabel24[[#This Row],[Datum]])&lt;&gt;"",Tabel24[[#This Row],[Datum]],"")</f>
        <v>46049</v>
      </c>
      <c r="D241" s="4">
        <v>46049</v>
      </c>
      <c r="E241" s="5"/>
      <c r="F241" s="78" t="s">
        <v>194</v>
      </c>
      <c r="G241" s="5" t="s">
        <v>21</v>
      </c>
    </row>
    <row r="242" spans="1:7" ht="28.5" customHeight="1">
      <c r="A242" s="57">
        <f>IF(TRIM(Tabel24[[#This Row],[Datum]])&lt;&gt;"",WEEKNUM(Tabel24[[#This Row],[Datum]],2),"")</f>
        <v>5</v>
      </c>
      <c r="B242" s="53">
        <f>IF(TRIM(Tabel24[[#This Row],[Datum]])&lt;&gt;"",(+Tabel24[[#This Row],[Datum]]-DATE(2025,8,20))/7,"")</f>
        <v>22.857142857142858</v>
      </c>
      <c r="C242" s="54">
        <f>IF(TRIM(Tabel24[[#This Row],[Datum]])&lt;&gt;"",Tabel24[[#This Row],[Datum]],"")</f>
        <v>46049</v>
      </c>
      <c r="D242" s="55">
        <v>46049</v>
      </c>
      <c r="E242" s="56"/>
      <c r="F242" s="56" t="s">
        <v>195</v>
      </c>
      <c r="G242" s="56" t="s">
        <v>91</v>
      </c>
    </row>
    <row r="243" spans="1:7" ht="28.5" customHeight="1">
      <c r="A243" s="2">
        <f>IF(TRIM(Tabel24[[#This Row],[Datum]])&lt;&gt;"",WEEKNUM(Tabel24[[#This Row],[Datum]]),"")</f>
        <v>5</v>
      </c>
      <c r="B243" s="3">
        <f>IF(TRIM(Tabel24[[#This Row],[Datum]])&lt;&gt;"",(+Tabel24[[#This Row],[Datum]]-DATE(2025,8,20))/7,"")</f>
        <v>23</v>
      </c>
      <c r="C243" s="32">
        <f>IF(TRIM(Tabel24[[#This Row],[Datum]])&lt;&gt;"",Tabel24[[#This Row],[Datum]],"")</f>
        <v>46050</v>
      </c>
      <c r="D243" s="4">
        <v>46050</v>
      </c>
      <c r="E243" s="5"/>
      <c r="F243" s="6"/>
    </row>
    <row r="244" spans="1:7" ht="28.5" customHeight="1">
      <c r="A244" s="2">
        <f>IF(TRIM(Tabel24[[#This Row],[Datum]])&lt;&gt;"",WEEKNUM(Tabel24[[#This Row],[Datum]]),"")</f>
        <v>5</v>
      </c>
      <c r="B244" s="3">
        <f>IF(TRIM(Tabel24[[#This Row],[Datum]])&lt;&gt;"",(+Tabel24[[#This Row],[Datum]]-DATE(2025,8,20))/7,"")</f>
        <v>23.142857142857142</v>
      </c>
      <c r="C244" s="32">
        <f>IF(TRIM(Tabel24[[#This Row],[Datum]])&lt;&gt;"",Tabel24[[#This Row],[Datum]],"")</f>
        <v>46051</v>
      </c>
      <c r="D244" s="4">
        <v>46051</v>
      </c>
      <c r="E244" s="5"/>
    </row>
    <row r="245" spans="1:7" ht="28.5" customHeight="1">
      <c r="A245" s="2">
        <f>IF(TRIM(Tabel24[[#This Row],[Datum]])&lt;&gt;"",WEEKNUM(Tabel24[[#This Row],[Datum]],2),"")</f>
        <v>5</v>
      </c>
      <c r="B245" s="3">
        <f>IF(TRIM(Tabel24[[#This Row],[Datum]])&lt;&gt;"",(+Tabel24[[#This Row],[Datum]]-DATE(2025,8,20))/7,"")</f>
        <v>23.285714285714285</v>
      </c>
      <c r="C245" s="32">
        <f>IF(TRIM(Tabel24[[#This Row],[Datum]])&lt;&gt;"",Tabel24[[#This Row],[Datum]],"")</f>
        <v>46052</v>
      </c>
      <c r="D245" s="4">
        <v>46052</v>
      </c>
      <c r="E245" s="5"/>
      <c r="F245" s="6" t="s">
        <v>196</v>
      </c>
      <c r="G245" s="5" t="s">
        <v>91</v>
      </c>
    </row>
    <row r="246" spans="1:7" ht="28.5" customHeight="1">
      <c r="A246" s="2">
        <f>IF(TRIM(Tabel24[[#This Row],[Datum]])&lt;&gt;"",WEEKNUM(Tabel24[[#This Row],[Datum]]),"")</f>
        <v>5</v>
      </c>
      <c r="B246" s="3">
        <f>IF(TRIM(Tabel24[[#This Row],[Datum]])&lt;&gt;"",(+Tabel24[[#This Row],[Datum]]-DATE(2025,8,20))/7,"")</f>
        <v>23.285714285714285</v>
      </c>
      <c r="C246" s="32">
        <f>IF(TRIM(Tabel24[[#This Row],[Datum]])&lt;&gt;"",Tabel24[[#This Row],[Datum]],"")</f>
        <v>46052</v>
      </c>
      <c r="D246" s="4">
        <v>46052</v>
      </c>
      <c r="E246" s="5"/>
      <c r="F246" s="5" t="s">
        <v>197</v>
      </c>
      <c r="G246" s="5" t="s">
        <v>91</v>
      </c>
    </row>
    <row r="247" spans="1:7" ht="28.5" customHeight="1">
      <c r="A247" s="2">
        <f>IF(TRIM(Tabel24[[#This Row],[Datum]])&lt;&gt;"",WEEKNUM(Tabel24[[#This Row],[Datum]]),"")</f>
        <v>5</v>
      </c>
      <c r="B247" s="3">
        <f>IF(TRIM(Tabel24[[#This Row],[Datum]])&lt;&gt;"",(+Tabel24[[#This Row],[Datum]]-DATE(2025,8,20))/7,"")</f>
        <v>23.285714285714285</v>
      </c>
      <c r="C247" s="32">
        <f>IF(TRIM(Tabel24[[#This Row],[Datum]])&lt;&gt;"",Tabel24[[#This Row],[Datum]],"")</f>
        <v>46052</v>
      </c>
      <c r="D247" s="4">
        <v>46052</v>
      </c>
      <c r="E247" s="5"/>
      <c r="F247" s="5" t="s">
        <v>198</v>
      </c>
      <c r="G247" s="5" t="s">
        <v>91</v>
      </c>
    </row>
    <row r="248" spans="1:7" ht="28.5" customHeight="1">
      <c r="A248" s="2">
        <f>IF(TRIM(Tabel24[[#This Row],[Datum]])&lt;&gt;"",WEEKNUM(Tabel24[[#This Row],[Datum]],2),"")</f>
        <v>5</v>
      </c>
      <c r="B248" s="3">
        <f>IF(TRIM(Tabel24[[#This Row],[Datum]])&lt;&gt;"",(+Tabel24[[#This Row],[Datum]]-DATE(2025,8,20))/7,"")</f>
        <v>23.428571428571427</v>
      </c>
      <c r="C248" s="32">
        <f>IF(TRIM(Tabel24[[#This Row],[Datum]])&lt;&gt;"",Tabel24[[#This Row],[Datum]],"")</f>
        <v>46053</v>
      </c>
      <c r="D248" s="4">
        <v>46053</v>
      </c>
      <c r="E248" s="5"/>
      <c r="F248" s="82" t="s">
        <v>199</v>
      </c>
      <c r="G248" s="5" t="s">
        <v>91</v>
      </c>
    </row>
    <row r="249" spans="1:7" ht="28.5" customHeight="1">
      <c r="A249" s="57">
        <f>IF(TRIM(Tabel24[[#This Row],[Datum]])&lt;&gt;"",WEEKNUM(Tabel24[[#This Row],[Datum]],2),"")</f>
        <v>5</v>
      </c>
      <c r="B249" s="53">
        <f>IF(TRIM(Tabel24[[#This Row],[Datum]])&lt;&gt;"",(+Tabel24[[#This Row],[Datum]]-DATE(2025,8,20))/7,"")</f>
        <v>23.571428571428573</v>
      </c>
      <c r="C249" s="54">
        <f>IF(TRIM(Tabel24[[#This Row],[Datum]])&lt;&gt;"",Tabel24[[#This Row],[Datum]],"")</f>
        <v>46054</v>
      </c>
      <c r="D249" s="55">
        <v>46054</v>
      </c>
      <c r="E249" s="56"/>
      <c r="F249" s="98" t="s">
        <v>199</v>
      </c>
      <c r="G249" s="56" t="s">
        <v>91</v>
      </c>
    </row>
    <row r="250" spans="1:7" ht="28.5" customHeight="1">
      <c r="A250" s="2">
        <f>IF(TRIM(Tabel24[[#This Row],[Datum]])&lt;&gt;"",WEEKNUM(Tabel24[[#This Row],[Datum]],2),"")</f>
        <v>6</v>
      </c>
      <c r="B250" s="3">
        <f>IF(TRIM(Tabel24[[#This Row],[Datum]])&lt;&gt;"",(+Tabel24[[#This Row],[Datum]]-DATE(2025,8,20))/7,"")</f>
        <v>23.714285714285715</v>
      </c>
      <c r="C250" s="32">
        <f>IF(TRIM(Tabel24[[#This Row],[Datum]])&lt;&gt;"",Tabel24[[#This Row],[Datum]],"")</f>
        <v>46055</v>
      </c>
      <c r="D250" s="4">
        <v>46055</v>
      </c>
      <c r="E250" s="5"/>
      <c r="F250" s="6" t="s">
        <v>200</v>
      </c>
      <c r="G250" s="5" t="s">
        <v>9</v>
      </c>
    </row>
    <row r="251" spans="1:7" ht="28.5" customHeight="1">
      <c r="A251" s="2" t="str">
        <f>IF(TRIM(Tabel24[[#This Row],[Datum]])&lt;&gt;"",WEEKNUM(Tabel24[[#This Row],[Datum]],2),"")</f>
        <v/>
      </c>
      <c r="B251" s="3" t="str">
        <f>IF(TRIM(Tabel24[[#This Row],[Datum]])&lt;&gt;"",(+Tabel24[[#This Row],[Datum]]-DATE(2025,8,20))/7,"")</f>
        <v/>
      </c>
      <c r="C251" s="32" t="str">
        <f>IF(TRIM(Tabel24[[#This Row],[Datum]])&lt;&gt;"",Tabel24[[#This Row],[Datum]],"")</f>
        <v/>
      </c>
      <c r="D251" s="4"/>
      <c r="E251" s="5"/>
      <c r="F251" s="5" t="s">
        <v>201</v>
      </c>
      <c r="G251" s="5" t="s">
        <v>21</v>
      </c>
    </row>
    <row r="252" spans="1:7" ht="28.5" customHeight="1">
      <c r="A252" s="2" t="str">
        <f>IF(TRIM(Tabel24[[#This Row],[Datum]])&lt;&gt;"",WEEKNUM(Tabel24[[#This Row],[Datum]]),"")</f>
        <v/>
      </c>
      <c r="B252" s="3" t="str">
        <f>IF(TRIM(Tabel24[[#This Row],[Datum]])&lt;&gt;"",(+Tabel24[[#This Row],[Datum]]-DATE(2025,8,20))/7,"")</f>
        <v/>
      </c>
      <c r="C252" s="32" t="str">
        <f>IF(TRIM(Tabel24[[#This Row],[Datum]])&lt;&gt;"",Tabel24[[#This Row],[Datum]],"")</f>
        <v/>
      </c>
      <c r="D252" s="4"/>
      <c r="E252" s="5"/>
      <c r="F252" s="5" t="s">
        <v>202</v>
      </c>
      <c r="G252" s="5" t="s">
        <v>91</v>
      </c>
    </row>
    <row r="253" spans="1:7" ht="28.5" customHeight="1">
      <c r="A253" s="2" t="str">
        <f>IF(TRIM(Tabel24[[#This Row],[Datum]])&lt;&gt;"",WEEKNUM(Tabel24[[#This Row],[Datum]]),"")</f>
        <v/>
      </c>
      <c r="B253" s="3" t="str">
        <f>IF(TRIM(Tabel24[[#This Row],[Datum]])&lt;&gt;"",(+Tabel24[[#This Row],[Datum]]-DATE(2025,8,20))/7,"")</f>
        <v/>
      </c>
      <c r="C253" s="32" t="str">
        <f>IF(TRIM(Tabel24[[#This Row],[Datum]])&lt;&gt;"",Tabel24[[#This Row],[Datum]],"")</f>
        <v/>
      </c>
      <c r="D253" s="4"/>
      <c r="E253" s="5"/>
      <c r="F253" s="5" t="s">
        <v>203</v>
      </c>
      <c r="G253" s="5" t="s">
        <v>91</v>
      </c>
    </row>
    <row r="254" spans="1:7" ht="28.5" customHeight="1">
      <c r="A254" s="2" t="str">
        <f>IF(TRIM(Tabel24[[#This Row],[Datum]])&lt;&gt;"",WEEKNUM(Tabel24[[#This Row],[Datum]]),"")</f>
        <v/>
      </c>
      <c r="B254" s="3" t="str">
        <f>IF(TRIM(Tabel24[[#This Row],[Datum]])&lt;&gt;"",(+Tabel24[[#This Row],[Datum]]-DATE(2025,8,20))/7,"")</f>
        <v/>
      </c>
      <c r="C254" s="32" t="str">
        <f>IF(TRIM(Tabel24[[#This Row],[Datum]])&lt;&gt;"",Tabel24[[#This Row],[Datum]],"")</f>
        <v/>
      </c>
      <c r="D254" s="4"/>
      <c r="E254" s="5"/>
      <c r="F254" s="5" t="s">
        <v>204</v>
      </c>
      <c r="G254" s="5" t="s">
        <v>91</v>
      </c>
    </row>
    <row r="255" spans="1:7" ht="28.5" customHeight="1">
      <c r="A255" s="2" t="str">
        <f>IF(TRIM(Tabel24[[#This Row],[Datum]])&lt;&gt;"",WEEKNUM(Tabel24[[#This Row],[Datum]]),"")</f>
        <v/>
      </c>
      <c r="B255" s="3" t="str">
        <f>IF(TRIM(Tabel24[[#This Row],[Datum]])&lt;&gt;"",(+Tabel24[[#This Row],[Datum]]-DATE(2025,8,20))/7,"")</f>
        <v/>
      </c>
      <c r="C255" s="32" t="str">
        <f>IF(TRIM(Tabel24[[#This Row],[Datum]])&lt;&gt;"",Tabel24[[#This Row],[Datum]],"")</f>
        <v/>
      </c>
      <c r="D255" s="4"/>
      <c r="E255" s="5"/>
      <c r="F255" s="5" t="s">
        <v>205</v>
      </c>
      <c r="G255" s="5" t="s">
        <v>91</v>
      </c>
    </row>
    <row r="256" spans="1:7" ht="28.5" customHeight="1">
      <c r="A256" s="2">
        <f>IF(TRIM(Tabel24[[#This Row],[Datum]])&lt;&gt;"",WEEKNUM(Tabel24[[#This Row],[Datum]],2),"")</f>
        <v>6</v>
      </c>
      <c r="B256" s="3">
        <f>IF(TRIM(Tabel24[[#This Row],[Datum]])&lt;&gt;"",(+Tabel24[[#This Row],[Datum]]-DATE(2025,8,20))/7,"")</f>
        <v>23.714285714285715</v>
      </c>
      <c r="C256" s="32">
        <f>IF(TRIM(Tabel24[[#This Row],[Datum]])&lt;&gt;"",Tabel24[[#This Row],[Datum]],"")</f>
        <v>46055</v>
      </c>
      <c r="D256" s="4">
        <v>46055</v>
      </c>
      <c r="E256" s="5"/>
      <c r="F256" s="6" t="s">
        <v>45</v>
      </c>
    </row>
    <row r="257" spans="1:7" ht="28.5" customHeight="1">
      <c r="A257" s="2">
        <f>IF(TRIM(Tabel24[[#This Row],[Datum]])&lt;&gt;"",WEEKNUM(Tabel24[[#This Row],[Datum]],2),"")</f>
        <v>6</v>
      </c>
      <c r="B257" s="3">
        <f>IF(TRIM(Tabel24[[#This Row],[Datum]])&lt;&gt;"",(+Tabel24[[#This Row],[Datum]]-DATE(2025,8,20))/7,"")</f>
        <v>23.857142857142858</v>
      </c>
      <c r="C257" s="32">
        <f>IF(TRIM(Tabel24[[#This Row],[Datum]])&lt;&gt;"",Tabel24[[#This Row],[Datum]],"")</f>
        <v>46056</v>
      </c>
      <c r="D257" s="4">
        <v>46056</v>
      </c>
      <c r="E257" s="5"/>
      <c r="F257" s="6" t="s">
        <v>116</v>
      </c>
    </row>
    <row r="258" spans="1:7" ht="28.5" customHeight="1">
      <c r="A258" s="2" t="str">
        <f>IF(TRIM(Tabel24[[#This Row],[Datum]])&lt;&gt;"",WEEKNUM(Tabel24[[#This Row],[Datum]]),"")</f>
        <v/>
      </c>
      <c r="B258" s="3" t="str">
        <f>IF(TRIM(Tabel24[[#This Row],[Datum]])&lt;&gt;"",(+Tabel24[[#This Row],[Datum]]-DATE(2025,8,20))/7,"")</f>
        <v/>
      </c>
      <c r="C258" s="32" t="str">
        <f>IF(TRIM(Tabel24[[#This Row],[Datum]])&lt;&gt;"",Tabel24[[#This Row],[Datum]],"")</f>
        <v/>
      </c>
      <c r="D258" s="4"/>
      <c r="E258" s="5"/>
      <c r="F258" s="97" t="s">
        <v>206</v>
      </c>
    </row>
    <row r="259" spans="1:7" ht="28.5" customHeight="1">
      <c r="A259" s="2">
        <f>IF(TRIM(Tabel24[[#This Row],[Datum]])&lt;&gt;"",WEEKNUM(Tabel24[[#This Row],[Datum]],2),"")</f>
        <v>6</v>
      </c>
      <c r="B259" s="3">
        <f>IF(TRIM(Tabel24[[#This Row],[Datum]])&lt;&gt;"",(+Tabel24[[#This Row],[Datum]]-DATE(2025,8,20))/7,"")</f>
        <v>24</v>
      </c>
      <c r="C259" s="32">
        <f>IF(TRIM(Tabel24[[#This Row],[Datum]])&lt;&gt;"",Tabel24[[#This Row],[Datum]],"")</f>
        <v>46057</v>
      </c>
      <c r="D259" s="4">
        <v>46057</v>
      </c>
      <c r="E259" s="5"/>
      <c r="F259" s="74" t="s">
        <v>207</v>
      </c>
      <c r="G259" s="5" t="s">
        <v>21</v>
      </c>
    </row>
    <row r="260" spans="1:7" ht="28.5" customHeight="1">
      <c r="A260" s="2">
        <f>IF(TRIM(Tabel24[[#This Row],[Datum]])&lt;&gt;"",WEEKNUM(Tabel24[[#This Row],[Datum]],2),"")</f>
        <v>6</v>
      </c>
      <c r="B260" s="3">
        <f>IF(TRIM(Tabel24[[#This Row],[Datum]])&lt;&gt;"",(+Tabel24[[#This Row],[Datum]]-DATE(2025,8,20))/7,"")</f>
        <v>24</v>
      </c>
      <c r="C260" s="32">
        <f>IF(TRIM(Tabel24[[#This Row],[Datum]])&lt;&gt;"",Tabel24[[#This Row],[Datum]],"")</f>
        <v>46057</v>
      </c>
      <c r="D260" s="4">
        <v>46057</v>
      </c>
      <c r="E260" s="5"/>
      <c r="F260" s="6" t="s">
        <v>45</v>
      </c>
    </row>
    <row r="261" spans="1:7" ht="28.5" customHeight="1">
      <c r="A261" s="2">
        <f>IF(TRIM(Tabel24[[#This Row],[Datum]])&lt;&gt;"",WEEKNUM(Tabel24[[#This Row],[Datum]],2),"")</f>
        <v>6</v>
      </c>
      <c r="B261" s="3">
        <f>IF(TRIM(Tabel24[[#This Row],[Datum]])&lt;&gt;"",(+Tabel24[[#This Row],[Datum]]-DATE(2025,8,20))/7,"")</f>
        <v>24.142857142857142</v>
      </c>
      <c r="C261" s="32">
        <f>IF(TRIM(Tabel24[[#This Row],[Datum]])&lt;&gt;"",Tabel24[[#This Row],[Datum]],"")</f>
        <v>46058</v>
      </c>
      <c r="D261" s="4">
        <v>46058</v>
      </c>
      <c r="E261" s="5"/>
      <c r="F261" s="6" t="s">
        <v>45</v>
      </c>
    </row>
    <row r="262" spans="1:7" ht="28.5" customHeight="1">
      <c r="A262" s="2">
        <f>IF(TRIM(Tabel24[[#This Row],[Datum]])&lt;&gt;"",WEEKNUM(Tabel24[[#This Row],[Datum]]),"")</f>
        <v>6</v>
      </c>
      <c r="B262" s="3">
        <f>IF(TRIM(Tabel24[[#This Row],[Datum]])&lt;&gt;"",(+Tabel24[[#This Row],[Datum]]-DATE(2025,8,20))/7,"")</f>
        <v>24.142857142857142</v>
      </c>
      <c r="C262" s="32">
        <f>IF(TRIM(Tabel24[[#This Row],[Datum]])&lt;&gt;"",Tabel24[[#This Row],[Datum]],"")</f>
        <v>46058</v>
      </c>
      <c r="D262" s="4">
        <v>46058</v>
      </c>
      <c r="E262" s="5"/>
      <c r="F262" s="5" t="s">
        <v>208</v>
      </c>
      <c r="G262" s="5" t="s">
        <v>91</v>
      </c>
    </row>
    <row r="263" spans="1:7" ht="28.5" customHeight="1">
      <c r="A263" s="2">
        <f>IF(TRIM(Tabel24[[#This Row],[Datum]])&lt;&gt;"",WEEKNUM(Tabel24[[#This Row],[Datum]],2),"")</f>
        <v>6</v>
      </c>
      <c r="B263" s="3">
        <f>IF(TRIM(Tabel24[[#This Row],[Datum]])&lt;&gt;"",(+Tabel24[[#This Row],[Datum]]-DATE(2025,8,20))/7,"")</f>
        <v>24.285714285714285</v>
      </c>
      <c r="C263" s="32">
        <f>IF(TRIM(Tabel24[[#This Row],[Datum]])&lt;&gt;"",Tabel24[[#This Row],[Datum]],"")</f>
        <v>46059</v>
      </c>
      <c r="D263" s="4">
        <v>46059</v>
      </c>
      <c r="E263" s="5"/>
      <c r="F263" s="74" t="s">
        <v>209</v>
      </c>
      <c r="G263" s="5" t="s">
        <v>91</v>
      </c>
    </row>
    <row r="264" spans="1:7" ht="28.5" customHeight="1">
      <c r="A264" s="2">
        <f>IF(TRIM(Tabel24[[#This Row],[Datum]])&lt;&gt;"",WEEKNUM(Tabel24[[#This Row],[Datum]],2),"")</f>
        <v>6</v>
      </c>
      <c r="B264" s="3">
        <f>IF(TRIM(Tabel24[[#This Row],[Datum]])&lt;&gt;"",(+Tabel24[[#This Row],[Datum]]-DATE(2025,8,20))/7,"")</f>
        <v>24.285714285714285</v>
      </c>
      <c r="C264" s="32">
        <f>IF(TRIM(Tabel24[[#This Row],[Datum]])&lt;&gt;"",Tabel24[[#This Row],[Datum]],"")</f>
        <v>46059</v>
      </c>
      <c r="D264" s="4">
        <v>46059</v>
      </c>
      <c r="E264" s="5"/>
      <c r="F264" s="74" t="s">
        <v>210</v>
      </c>
      <c r="G264" s="5" t="s">
        <v>91</v>
      </c>
    </row>
    <row r="265" spans="1:7" ht="28.5" customHeight="1">
      <c r="A265" s="2">
        <f>IF(TRIM(Tabel24[[#This Row],[Datum]])&lt;&gt;"",WEEKNUM(Tabel24[[#This Row],[Datum]]),"")</f>
        <v>6</v>
      </c>
      <c r="B265" s="3">
        <f>IF(TRIM(Tabel24[[#This Row],[Datum]])&lt;&gt;"",(+Tabel24[[#This Row],[Datum]]-DATE(2025,8,20))/7,"")</f>
        <v>24.285714285714285</v>
      </c>
      <c r="C265" s="32">
        <f>IF(TRIM(Tabel24[[#This Row],[Datum]])&lt;&gt;"",Tabel24[[#This Row],[Datum]],"")</f>
        <v>46059</v>
      </c>
      <c r="D265" s="4">
        <v>46059</v>
      </c>
      <c r="E265" s="5"/>
      <c r="F265" s="6" t="s">
        <v>45</v>
      </c>
    </row>
    <row r="266" spans="1:7" ht="28.5" customHeight="1">
      <c r="A266" s="2">
        <f>IF(TRIM(Tabel24[[#This Row],[Datum]])&lt;&gt;"",WEEKNUM(Tabel24[[#This Row],[Datum]]),"")</f>
        <v>6</v>
      </c>
      <c r="B266" s="3">
        <f>IF(TRIM(Tabel24[[#This Row],[Datum]])&lt;&gt;"",(+Tabel24[[#This Row],[Datum]]-DATE(2025,8,20))/7,"")</f>
        <v>24.285714285714285</v>
      </c>
      <c r="C266" s="32">
        <f>IF(TRIM(Tabel24[[#This Row],[Datum]])&lt;&gt;"",Tabel24[[#This Row],[Datum]],"")</f>
        <v>46059</v>
      </c>
      <c r="D266" s="4">
        <v>46059</v>
      </c>
      <c r="E266" s="5"/>
      <c r="F266" s="74" t="s">
        <v>211</v>
      </c>
      <c r="G266" s="5" t="s">
        <v>91</v>
      </c>
    </row>
    <row r="267" spans="1:7" ht="28.5" customHeight="1">
      <c r="A267" s="2">
        <f>IF(TRIM(Tabel24[[#This Row],[Datum]])&lt;&gt;"",WEEKNUM(Tabel24[[#This Row],[Datum]],2),"")</f>
        <v>7</v>
      </c>
      <c r="B267" s="3">
        <f>IF(TRIM(Tabel24[[#This Row],[Datum]])&lt;&gt;"",(+Tabel24[[#This Row],[Datum]]-DATE(2025,8,20))/7,"")</f>
        <v>24.714285714285715</v>
      </c>
      <c r="C267" s="32">
        <f>IF(TRIM(Tabel24[[#This Row],[Datum]])&lt;&gt;"",Tabel24[[#This Row],[Datum]],"")</f>
        <v>46062</v>
      </c>
      <c r="D267" s="4">
        <v>46062</v>
      </c>
      <c r="E267" s="5"/>
      <c r="F267" s="6" t="s">
        <v>212</v>
      </c>
      <c r="G267" s="5" t="s">
        <v>9</v>
      </c>
    </row>
    <row r="268" spans="1:7" ht="28.5" customHeight="1">
      <c r="A268" s="2">
        <f>IF(TRIM(Tabel24[[#This Row],[Datum]])&lt;&gt;"",WEEKNUM(Tabel24[[#This Row],[Datum]],2),"")</f>
        <v>7</v>
      </c>
      <c r="B268" s="3">
        <f>IF(TRIM(Tabel24[[#This Row],[Datum]])&lt;&gt;"",(+Tabel24[[#This Row],[Datum]]-DATE(2025,8,20))/7,"")</f>
        <v>24.714285714285715</v>
      </c>
      <c r="C268" s="32">
        <f>IF(TRIM(Tabel24[[#This Row],[Datum]])&lt;&gt;"",Tabel24[[#This Row],[Datum]],"")</f>
        <v>46062</v>
      </c>
      <c r="D268" s="4">
        <v>46062</v>
      </c>
      <c r="E268" s="5"/>
      <c r="F268" s="82" t="s">
        <v>213</v>
      </c>
      <c r="G268" s="5" t="s">
        <v>91</v>
      </c>
    </row>
    <row r="269" spans="1:7" ht="28.5" customHeight="1">
      <c r="A269" s="2">
        <f>IF(TRIM(Tabel24[[#This Row],[Datum]])&lt;&gt;"",WEEKNUM(Tabel24[[#This Row],[Datum]],2),"")</f>
        <v>7</v>
      </c>
      <c r="B269" s="3">
        <f>IF(TRIM(Tabel24[[#This Row],[Datum]])&lt;&gt;"",(+Tabel24[[#This Row],[Datum]]-DATE(2025,8,20))/7,"")</f>
        <v>24.857142857142858</v>
      </c>
      <c r="C269" s="32">
        <f>IF(TRIM(Tabel24[[#This Row],[Datum]])&lt;&gt;"",Tabel24[[#This Row],[Datum]],"")</f>
        <v>46063</v>
      </c>
      <c r="D269" s="4">
        <v>46063</v>
      </c>
      <c r="E269" s="5"/>
      <c r="F269" s="99" t="s">
        <v>214</v>
      </c>
      <c r="G269" s="5" t="s">
        <v>21</v>
      </c>
    </row>
    <row r="270" spans="1:7" ht="28.5" customHeight="1">
      <c r="A270" s="2">
        <f>IF(TRIM(Tabel24[[#This Row],[Datum]])&lt;&gt;"",WEEKNUM(Tabel24[[#This Row],[Datum]]),"")</f>
        <v>7</v>
      </c>
      <c r="B270" s="3">
        <f>IF(TRIM(Tabel24[[#This Row],[Datum]])&lt;&gt;"",(+Tabel24[[#This Row],[Datum]]-DATE(2025,8,20))/7,"")</f>
        <v>24.857142857142858</v>
      </c>
      <c r="C270" s="32">
        <f>IF(TRIM(Tabel24[[#This Row],[Datum]])&lt;&gt;"",Tabel24[[#This Row],[Datum]],"")</f>
        <v>46063</v>
      </c>
      <c r="D270" s="4">
        <v>46063</v>
      </c>
      <c r="E270" s="5"/>
      <c r="F270" s="177" t="s">
        <v>215</v>
      </c>
      <c r="G270" s="5" t="s">
        <v>91</v>
      </c>
    </row>
    <row r="271" spans="1:7" ht="28.5" customHeight="1">
      <c r="A271" s="2">
        <f>IF(TRIM(Tabel24[[#This Row],[Datum]])&lt;&gt;"",WEEKNUM(Tabel24[[#This Row],[Datum]],2),"")</f>
        <v>7</v>
      </c>
      <c r="B271" s="3">
        <f>IF(TRIM(Tabel24[[#This Row],[Datum]])&lt;&gt;"",(+Tabel24[[#This Row],[Datum]]-DATE(2025,8,20))/7,"")</f>
        <v>24.857142857142858</v>
      </c>
      <c r="C271" s="32">
        <f>IF(TRIM(Tabel24[[#This Row],[Datum]])&lt;&gt;"",Tabel24[[#This Row],[Datum]],"")</f>
        <v>46063</v>
      </c>
      <c r="D271" s="4">
        <v>46063</v>
      </c>
      <c r="E271" s="5"/>
      <c r="F271" s="51" t="s">
        <v>216</v>
      </c>
      <c r="G271" s="5" t="s">
        <v>21</v>
      </c>
    </row>
    <row r="272" spans="1:7" ht="28.5" customHeight="1">
      <c r="A272" s="2">
        <f>IF(TRIM(Tabel24[[#This Row],[Datum]])&lt;&gt;"",WEEKNUM(Tabel24[[#This Row],[Datum]],2),"")</f>
        <v>7</v>
      </c>
      <c r="B272" s="3">
        <f>IF(TRIM(Tabel24[[#This Row],[Datum]])&lt;&gt;"",(+Tabel24[[#This Row],[Datum]]-DATE(2025,8,20))/7,"")</f>
        <v>24.857142857142858</v>
      </c>
      <c r="C272" s="32">
        <f>IF(TRIM(Tabel24[[#This Row],[Datum]])&lt;&gt;"",Tabel24[[#This Row],[Datum]],"")</f>
        <v>46063</v>
      </c>
      <c r="D272" s="4">
        <v>46063</v>
      </c>
      <c r="E272" s="11"/>
      <c r="F272" s="11" t="s">
        <v>84</v>
      </c>
      <c r="G272" s="11"/>
    </row>
    <row r="273" spans="1:7" ht="28.5" customHeight="1">
      <c r="A273" s="68">
        <f>IF(TRIM(Tabel24[[#This Row],[Datum]])&lt;&gt;"",WEEKNUM(Tabel24[[#This Row],[Datum]],2),"")</f>
        <v>7</v>
      </c>
      <c r="B273" s="69">
        <f>IF(TRIM(Tabel24[[#This Row],[Datum]])&lt;&gt;"",(+Tabel24[[#This Row],[Datum]]-DATE(2025,8,20))/7,"")</f>
        <v>25</v>
      </c>
      <c r="C273" s="70">
        <f>IF(TRIM(Tabel24[[#This Row],[Datum]])&lt;&gt;"",Tabel24[[#This Row],[Datum]],"")</f>
        <v>46064</v>
      </c>
      <c r="D273" s="71">
        <v>46064</v>
      </c>
      <c r="E273" s="72"/>
      <c r="F273" s="100" t="s">
        <v>217</v>
      </c>
      <c r="G273" s="100" t="s">
        <v>21</v>
      </c>
    </row>
    <row r="274" spans="1:7" ht="28.5" customHeight="1">
      <c r="A274" s="68">
        <f>IF(TRIM(Tabel24[[#This Row],[Datum]])&lt;&gt;"",WEEKNUM(Tabel24[[#This Row],[Datum]],2),"")</f>
        <v>7</v>
      </c>
      <c r="B274" s="69">
        <f>IF(TRIM(Tabel24[[#This Row],[Datum]])&lt;&gt;"",(+Tabel24[[#This Row],[Datum]]-DATE(2025,8,20))/7,"")</f>
        <v>25</v>
      </c>
      <c r="C274" s="70">
        <f>IF(TRIM(Tabel24[[#This Row],[Datum]])&lt;&gt;"",Tabel24[[#This Row],[Datum]],"")</f>
        <v>46064</v>
      </c>
      <c r="D274" s="71">
        <v>46064</v>
      </c>
      <c r="E274" s="72"/>
      <c r="F274" s="100" t="s">
        <v>218</v>
      </c>
      <c r="G274" s="100" t="s">
        <v>21</v>
      </c>
    </row>
    <row r="275" spans="1:7" ht="28.5" customHeight="1">
      <c r="A275" s="68">
        <f>IF(TRIM(Tabel24[[#This Row],[Datum]])&lt;&gt;"",WEEKNUM(Tabel24[[#This Row],[Datum]],2),"")</f>
        <v>7</v>
      </c>
      <c r="B275" s="69">
        <f>IF(TRIM(Tabel24[[#This Row],[Datum]])&lt;&gt;"",(+Tabel24[[#This Row],[Datum]]-DATE(2025,8,20))/7,"")</f>
        <v>25.142857142857142</v>
      </c>
      <c r="C275" s="70">
        <f>IF(TRIM(Tabel24[[#This Row],[Datum]])&lt;&gt;"",Tabel24[[#This Row],[Datum]],"")</f>
        <v>46065</v>
      </c>
      <c r="D275" s="71">
        <v>46065</v>
      </c>
      <c r="E275" s="72"/>
      <c r="F275" s="100" t="s">
        <v>217</v>
      </c>
      <c r="G275" s="100" t="s">
        <v>21</v>
      </c>
    </row>
    <row r="276" spans="1:7" ht="28.5" customHeight="1">
      <c r="A276" s="68">
        <f>IF(TRIM(Tabel24[[#This Row],[Datum]])&lt;&gt;"",WEEKNUM(Tabel24[[#This Row],[Datum]],2),"")</f>
        <v>7</v>
      </c>
      <c r="B276" s="69">
        <f>IF(TRIM(Tabel24[[#This Row],[Datum]])&lt;&gt;"",(+Tabel24[[#This Row],[Datum]]-DATE(2025,8,20))/7,"")</f>
        <v>25.285714285714285</v>
      </c>
      <c r="C276" s="70">
        <f>IF(TRIM(Tabel24[[#This Row],[Datum]])&lt;&gt;"",Tabel24[[#This Row],[Datum]],"")</f>
        <v>46066</v>
      </c>
      <c r="D276" s="71">
        <v>46066</v>
      </c>
      <c r="E276" s="72"/>
      <c r="F276" s="100" t="s">
        <v>217</v>
      </c>
      <c r="G276" s="100" t="s">
        <v>21</v>
      </c>
    </row>
    <row r="277" spans="1:7" ht="28.5" customHeight="1">
      <c r="A277" s="2">
        <f>IF(TRIM(Tabel24[[#This Row],[Datum]])&lt;&gt;"",WEEKNUM(Tabel24[[#This Row],[Datum]],2),"")</f>
        <v>8</v>
      </c>
      <c r="B277" s="3">
        <f>IF(TRIM(Tabel24[[#This Row],[Datum]])&lt;&gt;"",(+Tabel24[[#This Row],[Datum]]-DATE(2025,8,20))/7,"")</f>
        <v>25.714285714285715</v>
      </c>
      <c r="C277" s="32">
        <f>IF(TRIM(Tabel24[[#This Row],[Datum]])&lt;&gt;"",Tabel24[[#This Row],[Datum]],"")</f>
        <v>46069</v>
      </c>
      <c r="D277" s="4">
        <v>46069</v>
      </c>
      <c r="E277" s="5"/>
      <c r="F277" s="6" t="s">
        <v>219</v>
      </c>
      <c r="G277" s="5" t="s">
        <v>9</v>
      </c>
    </row>
    <row r="278" spans="1:7" ht="28.5" customHeight="1">
      <c r="A278" s="2" t="str">
        <f>IF(TRIM(Tabel24[[#This Row],[Datum]])&lt;&gt;"",WEEKNUM(Tabel24[[#This Row],[Datum]],2),"")</f>
        <v/>
      </c>
      <c r="B278" s="3" t="str">
        <f>IF(TRIM(Tabel24[[#This Row],[Datum]])&lt;&gt;"",(+Tabel24[[#This Row],[Datum]]-DATE(2025,8,20))/7,"")</f>
        <v/>
      </c>
      <c r="C278" s="32" t="str">
        <f>IF(TRIM(Tabel24[[#This Row],[Datum]])&lt;&gt;"",Tabel24[[#This Row],[Datum]],"")</f>
        <v/>
      </c>
      <c r="D278" s="4"/>
      <c r="E278" s="5"/>
      <c r="F278" s="81" t="s">
        <v>220</v>
      </c>
      <c r="G278" s="5" t="s">
        <v>21</v>
      </c>
    </row>
    <row r="279" spans="1:7" ht="28.5" customHeight="1">
      <c r="A279" s="14" t="str">
        <f>IF(TRIM(Tabel24[[#This Row],[Datum]])&lt;&gt;"",WEEKNUM(Tabel24[[#This Row],[Datum]]),"")</f>
        <v/>
      </c>
      <c r="B279" s="15" t="str">
        <f>IF(TRIM(Tabel24[[#This Row],[Datum]])&lt;&gt;"",(+Tabel24[[#This Row],[Datum]]-DATE(2025,8,20))/7,"")</f>
        <v/>
      </c>
      <c r="C279" s="33" t="str">
        <f>IF(TRIM(Tabel24[[#This Row],[Datum]])&lt;&gt;"",Tabel24[[#This Row],[Datum]],"")</f>
        <v/>
      </c>
      <c r="D279" s="16"/>
      <c r="E279" s="13"/>
      <c r="F279" s="166" t="s">
        <v>221</v>
      </c>
      <c r="G279" s="13"/>
    </row>
    <row r="280" spans="1:7" ht="28.5" customHeight="1">
      <c r="A280" s="2">
        <f>IF(TRIM(Tabel24[[#This Row],[Datum]])&lt;&gt;"",WEEKNUM(Tabel24[[#This Row],[Datum]],2),"")</f>
        <v>8</v>
      </c>
      <c r="B280" s="3">
        <f>IF(TRIM(Tabel24[[#This Row],[Datum]])&lt;&gt;"",(+Tabel24[[#This Row],[Datum]]-DATE(2025,8,20))/7,"")</f>
        <v>25.714285714285715</v>
      </c>
      <c r="C280" s="32">
        <f>IF(TRIM(Tabel24[[#This Row],[Datum]])&lt;&gt;"",Tabel24[[#This Row],[Datum]],"")</f>
        <v>46069</v>
      </c>
      <c r="D280" s="4">
        <v>46069</v>
      </c>
      <c r="E280" s="5"/>
      <c r="F280" s="102" t="s">
        <v>222</v>
      </c>
      <c r="G280" s="5" t="s">
        <v>91</v>
      </c>
    </row>
    <row r="281" spans="1:7" ht="28.5" customHeight="1">
      <c r="A281" s="2">
        <f>IF(TRIM(Tabel24[[#This Row],[Datum]])&lt;&gt;"",WEEKNUM(Tabel24[[#This Row],[Datum]],2),"")</f>
        <v>8</v>
      </c>
      <c r="B281" s="3">
        <f>IF(TRIM(Tabel24[[#This Row],[Datum]])&lt;&gt;"",(+Tabel24[[#This Row],[Datum]]-DATE(2025,8,20))/7,"")</f>
        <v>25.857142857142858</v>
      </c>
      <c r="C281" s="32">
        <f>IF(TRIM(Tabel24[[#This Row],[Datum]])&lt;&gt;"",Tabel24[[#This Row],[Datum]],"")</f>
        <v>46070</v>
      </c>
      <c r="D281" s="4">
        <v>46070</v>
      </c>
      <c r="E281" s="5"/>
      <c r="F281" s="6" t="s">
        <v>223</v>
      </c>
    </row>
    <row r="282" spans="1:7" ht="28.5" customHeight="1">
      <c r="A282" s="2">
        <f>IF(TRIM(Tabel24[[#This Row],[Datum]])&lt;&gt;"",WEEKNUM(Tabel24[[#This Row],[Datum]],2),"")</f>
        <v>8</v>
      </c>
      <c r="B282" s="3">
        <f>IF(TRIM(Tabel24[[#This Row],[Datum]])&lt;&gt;"",(+Tabel24[[#This Row],[Datum]]-DATE(2025,8,20))/7,"")</f>
        <v>25.857142857142858</v>
      </c>
      <c r="C282" s="32">
        <f>IF(TRIM(Tabel24[[#This Row],[Datum]])&lt;&gt;"",Tabel24[[#This Row],[Datum]],"")</f>
        <v>46070</v>
      </c>
      <c r="D282" s="4">
        <v>46070</v>
      </c>
      <c r="E282" s="5"/>
      <c r="F282" s="5" t="s">
        <v>224</v>
      </c>
      <c r="G282" s="5" t="s">
        <v>21</v>
      </c>
    </row>
    <row r="283" spans="1:7" ht="28.5" customHeight="1">
      <c r="A283" s="2">
        <f>IF(TRIM(Tabel24[[#This Row],[Datum]])&lt;&gt;"",WEEKNUM(Tabel24[[#This Row],[Datum]]),"")</f>
        <v>8</v>
      </c>
      <c r="B283" s="3">
        <f>IF(TRIM(Tabel24[[#This Row],[Datum]])&lt;&gt;"",(+Tabel24[[#This Row],[Datum]]-DATE(2025,8,20))/7,"")</f>
        <v>25.857142857142858</v>
      </c>
      <c r="C283" s="32">
        <f>IF(TRIM(Tabel24[[#This Row],[Datum]])&lt;&gt;"",Tabel24[[#This Row],[Datum]],"")</f>
        <v>46070</v>
      </c>
      <c r="D283" s="4">
        <v>46070</v>
      </c>
      <c r="E283" s="5"/>
      <c r="F283" s="5" t="s">
        <v>225</v>
      </c>
      <c r="G283" s="5" t="s">
        <v>91</v>
      </c>
    </row>
    <row r="284" spans="1:7" ht="28.5" customHeight="1">
      <c r="A284" s="2">
        <f>IF(TRIM(Tabel24[[#This Row],[Datum]])&lt;&gt;"",WEEKNUM(Tabel24[[#This Row],[Datum]],2),"")</f>
        <v>8</v>
      </c>
      <c r="B284" s="3">
        <f>IF(TRIM(Tabel24[[#This Row],[Datum]])&lt;&gt;"",(+Tabel24[[#This Row],[Datum]]-DATE(2025,8,20))/7,"")</f>
        <v>26</v>
      </c>
      <c r="C284" s="32">
        <f>IF(TRIM(Tabel24[[#This Row],[Datum]])&lt;&gt;"",Tabel24[[#This Row],[Datum]],"")</f>
        <v>46071</v>
      </c>
      <c r="D284" s="4">
        <v>46071</v>
      </c>
      <c r="E284" s="5"/>
      <c r="F284" s="6" t="s">
        <v>226</v>
      </c>
      <c r="G284" s="5" t="s">
        <v>21</v>
      </c>
    </row>
    <row r="285" spans="1:7" ht="28.5" customHeight="1">
      <c r="A285" s="2">
        <f>IF(TRIM(Tabel24[[#This Row],[Datum]])&lt;&gt;"",WEEKNUM(Tabel24[[#This Row],[Datum]],2),"")</f>
        <v>8</v>
      </c>
      <c r="B285" s="3">
        <f>IF(TRIM(Tabel24[[#This Row],[Datum]])&lt;&gt;"",(+Tabel24[[#This Row],[Datum]]-DATE(2025,8,20))/7,"")</f>
        <v>26.142857142857142</v>
      </c>
      <c r="C285" s="32">
        <f>IF(TRIM(Tabel24[[#This Row],[Datum]])&lt;&gt;"",Tabel24[[#This Row],[Datum]],"")</f>
        <v>46072</v>
      </c>
      <c r="D285" s="4">
        <v>46072</v>
      </c>
      <c r="E285" s="5"/>
      <c r="F285" s="6" t="s">
        <v>227</v>
      </c>
      <c r="G285" s="5" t="s">
        <v>21</v>
      </c>
    </row>
    <row r="286" spans="1:7" ht="28.5" customHeight="1">
      <c r="A286" s="2">
        <f>IF(TRIM(Tabel24[[#This Row],[Datum]])&lt;&gt;"",WEEKNUM(Tabel24[[#This Row],[Datum]]),"")</f>
        <v>8</v>
      </c>
      <c r="B286" s="3">
        <f>IF(TRIM(Tabel24[[#This Row],[Datum]])&lt;&gt;"",(+Tabel24[[#This Row],[Datum]]-DATE(2025,8,20))/7,"")</f>
        <v>26.285714285714285</v>
      </c>
      <c r="C286" s="32">
        <f>IF(TRIM(Tabel24[[#This Row],[Datum]])&lt;&gt;"",Tabel24[[#This Row],[Datum]],"")</f>
        <v>46073</v>
      </c>
      <c r="D286" s="4">
        <v>46073</v>
      </c>
      <c r="E286" s="5"/>
      <c r="F286" s="5" t="s">
        <v>228</v>
      </c>
      <c r="G286" s="5" t="s">
        <v>91</v>
      </c>
    </row>
    <row r="287" spans="1:7" ht="28.5" customHeight="1">
      <c r="A287" s="2">
        <f>IF(TRIM(Tabel24[[#This Row],[Datum]])&lt;&gt;"",WEEKNUM(Tabel24[[#This Row],[Datum]],2),"")</f>
        <v>8</v>
      </c>
      <c r="B287" s="3">
        <f>IF(TRIM(Tabel24[[#This Row],[Datum]])&lt;&gt;"",(+Tabel24[[#This Row],[Datum]]-DATE(2025,8,20))/7,"")</f>
        <v>26.285714285714285</v>
      </c>
      <c r="C287" s="32">
        <f>IF(TRIM(Tabel24[[#This Row],[Datum]])&lt;&gt;"",Tabel24[[#This Row],[Datum]],"")</f>
        <v>46073</v>
      </c>
      <c r="D287" s="4">
        <v>46073</v>
      </c>
      <c r="E287" s="5"/>
      <c r="F287" s="6" t="s">
        <v>229</v>
      </c>
    </row>
    <row r="288" spans="1:7" ht="28.5" customHeight="1">
      <c r="A288" s="2">
        <f>IF(TRIM(Tabel24[[#This Row],[Datum]])&lt;&gt;"",WEEKNUM(Tabel24[[#This Row],[Datum]],2),"")</f>
        <v>9</v>
      </c>
      <c r="B288" s="3">
        <f>IF(TRIM(Tabel24[[#This Row],[Datum]])&lt;&gt;"",(+Tabel24[[#This Row],[Datum]]-DATE(2025,8,20))/7,"")</f>
        <v>26.714285714285715</v>
      </c>
      <c r="C288" s="32">
        <f>IF(TRIM(Tabel24[[#This Row],[Datum]])&lt;&gt;"",Tabel24[[#This Row],[Datum]],"")</f>
        <v>46076</v>
      </c>
      <c r="D288" s="4">
        <v>46076</v>
      </c>
      <c r="E288" s="5"/>
      <c r="F288" s="6" t="s">
        <v>230</v>
      </c>
      <c r="G288" s="5" t="s">
        <v>9</v>
      </c>
    </row>
    <row r="289" spans="1:7" ht="28.5" customHeight="1">
      <c r="A289" s="88">
        <f>IF(TRIM(Tabel24[[#This Row],[Datum]])&lt;&gt;"",WEEKNUM(Tabel24[[#This Row],[Datum]],2),"")</f>
        <v>9</v>
      </c>
      <c r="B289" s="89">
        <f>IF(TRIM(Tabel24[[#This Row],[Datum]])&lt;&gt;"",(+Tabel24[[#This Row],[Datum]]-DATE(2025,8,20))/7,"")</f>
        <v>26.714285714285715</v>
      </c>
      <c r="C289" s="90">
        <f>IF(TRIM(Tabel24[[#This Row],[Datum]])&lt;&gt;"",Tabel24[[#This Row],[Datum]],"")</f>
        <v>46076</v>
      </c>
      <c r="D289" s="91">
        <v>46076</v>
      </c>
      <c r="E289" s="92"/>
      <c r="F289" s="76" t="s">
        <v>231</v>
      </c>
      <c r="G289" s="76" t="s">
        <v>21</v>
      </c>
    </row>
    <row r="290" spans="1:7" ht="28.5" customHeight="1">
      <c r="A290" s="88">
        <f>IF(TRIM(Tabel24[[#This Row],[Datum]])&lt;&gt;"",WEEKNUM(Tabel24[[#This Row],[Datum]],2),"")</f>
        <v>9</v>
      </c>
      <c r="B290" s="89">
        <f>IF(TRIM(Tabel24[[#This Row],[Datum]])&lt;&gt;"",(+Tabel24[[#This Row],[Datum]]-DATE(2025,8,20))/7,"")</f>
        <v>26.857142857142858</v>
      </c>
      <c r="C290" s="90">
        <f>IF(TRIM(Tabel24[[#This Row],[Datum]])&lt;&gt;"",Tabel24[[#This Row],[Datum]],"")</f>
        <v>46077</v>
      </c>
      <c r="D290" s="91">
        <v>46077</v>
      </c>
      <c r="E290" s="92"/>
      <c r="F290" s="76" t="s">
        <v>231</v>
      </c>
      <c r="G290" s="76" t="s">
        <v>21</v>
      </c>
    </row>
    <row r="291" spans="1:7" ht="28.5" customHeight="1">
      <c r="A291" s="88">
        <f>IF(TRIM(Tabel24[[#This Row],[Datum]])&lt;&gt;"",WEEKNUM(Tabel24[[#This Row],[Datum]],2),"")</f>
        <v>9</v>
      </c>
      <c r="B291" s="89">
        <f>IF(TRIM(Tabel24[[#This Row],[Datum]])&lt;&gt;"",(+Tabel24[[#This Row],[Datum]]-DATE(2025,8,20))/7,"")</f>
        <v>27</v>
      </c>
      <c r="C291" s="90">
        <f>IF(TRIM(Tabel24[[#This Row],[Datum]])&lt;&gt;"",Tabel24[[#This Row],[Datum]],"")</f>
        <v>46078</v>
      </c>
      <c r="D291" s="91">
        <v>46078</v>
      </c>
      <c r="E291" s="92"/>
      <c r="F291" s="76" t="s">
        <v>231</v>
      </c>
      <c r="G291" s="76" t="s">
        <v>21</v>
      </c>
    </row>
    <row r="292" spans="1:7" ht="28.5" customHeight="1">
      <c r="A292" s="88">
        <f>IF(TRIM(Tabel24[[#This Row],[Datum]])&lt;&gt;"",WEEKNUM(Tabel24[[#This Row],[Datum]],2),"")</f>
        <v>9</v>
      </c>
      <c r="B292" s="89">
        <f>IF(TRIM(Tabel24[[#This Row],[Datum]])&lt;&gt;"",(+Tabel24[[#This Row],[Datum]]-DATE(2025,8,20))/7,"")</f>
        <v>27.142857142857142</v>
      </c>
      <c r="C292" s="90">
        <f>IF(TRIM(Tabel24[[#This Row],[Datum]])&lt;&gt;"",Tabel24[[#This Row],[Datum]],"")</f>
        <v>46079</v>
      </c>
      <c r="D292" s="91">
        <v>46079</v>
      </c>
      <c r="E292" s="92"/>
      <c r="F292" s="76" t="s">
        <v>231</v>
      </c>
      <c r="G292" s="76" t="s">
        <v>21</v>
      </c>
    </row>
    <row r="293" spans="1:7" ht="28.5" customHeight="1">
      <c r="A293" s="88">
        <f>IF(TRIM(Tabel24[[#This Row],[Datum]])&lt;&gt;"",WEEKNUM(Tabel24[[#This Row],[Datum]],2),"")</f>
        <v>9</v>
      </c>
      <c r="B293" s="89">
        <f>IF(TRIM(Tabel24[[#This Row],[Datum]])&lt;&gt;"",(+Tabel24[[#This Row],[Datum]]-DATE(2025,8,20))/7,"")</f>
        <v>27.285714285714285</v>
      </c>
      <c r="C293" s="90">
        <f>IF(TRIM(Tabel24[[#This Row],[Datum]])&lt;&gt;"",Tabel24[[#This Row],[Datum]],"")</f>
        <v>46080</v>
      </c>
      <c r="D293" s="91">
        <v>46080</v>
      </c>
      <c r="E293" s="92"/>
      <c r="F293" s="76" t="s">
        <v>231</v>
      </c>
      <c r="G293" s="76" t="s">
        <v>21</v>
      </c>
    </row>
    <row r="294" spans="1:7" ht="28.5" customHeight="1">
      <c r="A294" s="88">
        <f>IF(TRIM(Tabel24[[#This Row],[Datum]])&lt;&gt;"",WEEKNUM(Tabel24[[#This Row],[Datum]],2),"")</f>
        <v>9</v>
      </c>
      <c r="B294" s="89">
        <f>IF(TRIM(Tabel24[[#This Row],[Datum]])&lt;&gt;"",(+Tabel24[[#This Row],[Datum]]-DATE(2025,8,20))/7,"")</f>
        <v>27.571428571428573</v>
      </c>
      <c r="C294" s="90">
        <f>IF(TRIM(Tabel24[[#This Row],[Datum]])&lt;&gt;"",Tabel24[[#This Row],[Datum]],"")</f>
        <v>46082</v>
      </c>
      <c r="D294" s="91">
        <v>46082</v>
      </c>
      <c r="E294" s="92"/>
      <c r="F294" s="101" t="s">
        <v>232</v>
      </c>
      <c r="G294" s="92" t="s">
        <v>91</v>
      </c>
    </row>
    <row r="295" spans="1:7" ht="28.5" customHeight="1">
      <c r="A295" s="2">
        <f>IF(TRIM(Tabel24[[#This Row],[Datum]])&lt;&gt;"",WEEKNUM(Tabel24[[#This Row],[Datum]],2),"")</f>
        <v>10</v>
      </c>
      <c r="B295" s="3">
        <f>IF(TRIM(Tabel24[[#This Row],[Datum]])&lt;&gt;"",(+Tabel24[[#This Row],[Datum]]-DATE(2025,8,20))/7,"")</f>
        <v>27.714285714285715</v>
      </c>
      <c r="C295" s="32">
        <f>IF(TRIM(Tabel24[[#This Row],[Datum]])&lt;&gt;"",Tabel24[[#This Row],[Datum]],"")</f>
        <v>46083</v>
      </c>
      <c r="D295" s="4">
        <v>46083</v>
      </c>
      <c r="E295" s="5"/>
      <c r="F295" s="6" t="s">
        <v>233</v>
      </c>
      <c r="G295" s="5" t="s">
        <v>9</v>
      </c>
    </row>
    <row r="296" spans="1:7" ht="28.5" customHeight="1">
      <c r="A296" s="2" t="str">
        <f>IF(TRIM(Tabel24[[#This Row],[Datum]])&lt;&gt;"",WEEKNUM(Tabel24[[#This Row],[Datum]],2),"")</f>
        <v/>
      </c>
      <c r="B296" s="3" t="str">
        <f>IF(TRIM(Tabel24[[#This Row],[Datum]])&lt;&gt;"",(+Tabel24[[#This Row],[Datum]]-DATE(2025,8,20))/7,"")</f>
        <v/>
      </c>
      <c r="C296" s="32" t="str">
        <f>IF(TRIM(Tabel24[[#This Row],[Datum]])&lt;&gt;"",Tabel24[[#This Row],[Datum]],"")</f>
        <v/>
      </c>
      <c r="D296" s="4"/>
      <c r="E296" s="5"/>
      <c r="F296" s="50" t="s">
        <v>234</v>
      </c>
      <c r="G296" s="5" t="s">
        <v>91</v>
      </c>
    </row>
    <row r="297" spans="1:7" ht="28.5" customHeight="1">
      <c r="A297" s="2" t="str">
        <f>IF(TRIM(Tabel24[[#This Row],[Datum]])&lt;&gt;"",WEEKNUM(Tabel24[[#This Row],[Datum]]),"")</f>
        <v/>
      </c>
      <c r="B297" s="3" t="str">
        <f>IF(TRIM(Tabel24[[#This Row],[Datum]])&lt;&gt;"",(+Tabel24[[#This Row],[Datum]]-DATE(2025,8,20))/7,"")</f>
        <v/>
      </c>
      <c r="C297" s="32" t="str">
        <f>IF(TRIM(Tabel24[[#This Row],[Datum]])&lt;&gt;"",Tabel24[[#This Row],[Datum]],"")</f>
        <v/>
      </c>
      <c r="D297" s="4"/>
      <c r="E297" s="5"/>
      <c r="F297" s="5" t="s">
        <v>235</v>
      </c>
      <c r="G297" s="5" t="s">
        <v>91</v>
      </c>
    </row>
    <row r="298" spans="1:7" ht="28.5" customHeight="1">
      <c r="A298" s="2" t="str">
        <f>IF(TRIM(Tabel24[[#This Row],[Datum]])&lt;&gt;"",WEEKNUM(Tabel24[[#This Row],[Datum]]),"")</f>
        <v/>
      </c>
      <c r="B298" s="3" t="str">
        <f>IF(TRIM(Tabel24[[#This Row],[Datum]])&lt;&gt;"",(+Tabel24[[#This Row],[Datum]]-DATE(2025,8,20))/7,"")</f>
        <v/>
      </c>
      <c r="C298" s="32" t="str">
        <f>IF(TRIM(Tabel24[[#This Row],[Datum]])&lt;&gt;"",Tabel24[[#This Row],[Datum]],"")</f>
        <v/>
      </c>
      <c r="D298" s="4"/>
      <c r="E298" s="5"/>
      <c r="F298" s="5" t="s">
        <v>236</v>
      </c>
      <c r="G298" s="5" t="s">
        <v>91</v>
      </c>
    </row>
    <row r="299" spans="1:7" ht="28.5" customHeight="1">
      <c r="A299" s="2">
        <f>IF(TRIM(Tabel24[[#This Row],[Datum]])&lt;&gt;"",WEEKNUM(Tabel24[[#This Row],[Datum]],2),"")</f>
        <v>10</v>
      </c>
      <c r="B299" s="3">
        <f>IF(TRIM(Tabel24[[#This Row],[Datum]])&lt;&gt;"",(+Tabel24[[#This Row],[Datum]]-DATE(2025,8,20))/7,"")</f>
        <v>27.714285714285715</v>
      </c>
      <c r="C299" s="32">
        <f>IF(TRIM(Tabel24[[#This Row],[Datum]])&lt;&gt;"",Tabel24[[#This Row],[Datum]],"")</f>
        <v>46083</v>
      </c>
      <c r="D299" s="4">
        <v>46083</v>
      </c>
      <c r="E299" s="5"/>
      <c r="F299" s="6" t="s">
        <v>237</v>
      </c>
      <c r="G299" s="5" t="s">
        <v>21</v>
      </c>
    </row>
    <row r="300" spans="1:7" ht="28.5" customHeight="1">
      <c r="A300" s="2">
        <f>IF(TRIM(Tabel24[[#This Row],[Datum]])&lt;&gt;"",WEEKNUM(Tabel24[[#This Row],[Datum]],2),"")</f>
        <v>10</v>
      </c>
      <c r="B300" s="3">
        <f>IF(TRIM(Tabel24[[#This Row],[Datum]])&lt;&gt;"",(+Tabel24[[#This Row],[Datum]]-DATE(2025,8,20))/7,"")</f>
        <v>27.714285714285715</v>
      </c>
      <c r="C300" s="32">
        <f>IF(TRIM(Tabel24[[#This Row],[Datum]])&lt;&gt;"",Tabel24[[#This Row],[Datum]],"")</f>
        <v>46083</v>
      </c>
      <c r="D300" s="4">
        <v>46083</v>
      </c>
      <c r="E300" s="5"/>
      <c r="F300" s="74" t="s">
        <v>238</v>
      </c>
      <c r="G300" s="5" t="s">
        <v>91</v>
      </c>
    </row>
    <row r="301" spans="1:7" ht="28.5" customHeight="1">
      <c r="A301" s="2">
        <f>IF(TRIM(Tabel24[[#This Row],[Datum]])&lt;&gt;"",WEEKNUM(Tabel24[[#This Row],[Datum]],2),"")</f>
        <v>10</v>
      </c>
      <c r="B301" s="3">
        <f>IF(TRIM(Tabel24[[#This Row],[Datum]])&lt;&gt;"",(+Tabel24[[#This Row],[Datum]]-DATE(2025,8,20))/7,"")</f>
        <v>27.857142857142858</v>
      </c>
      <c r="C301" s="32">
        <f>IF(TRIM(Tabel24[[#This Row],[Datum]])&lt;&gt;"",Tabel24[[#This Row],[Datum]],"")</f>
        <v>46084</v>
      </c>
      <c r="D301" s="4">
        <v>46084</v>
      </c>
      <c r="E301" s="5"/>
      <c r="F301" s="6" t="s">
        <v>237</v>
      </c>
      <c r="G301" s="5" t="s">
        <v>21</v>
      </c>
    </row>
    <row r="302" spans="1:7" ht="28.5" customHeight="1">
      <c r="A302" s="2">
        <f>IF(TRIM(Tabel24[[#This Row],[Datum]])&lt;&gt;"",WEEKNUM(Tabel24[[#This Row],[Datum]],2),"")</f>
        <v>10</v>
      </c>
      <c r="B302" s="3">
        <f>IF(TRIM(Tabel24[[#This Row],[Datum]])&lt;&gt;"",(+Tabel24[[#This Row],[Datum]]-DATE(2025,8,20))/7,"")</f>
        <v>28</v>
      </c>
      <c r="C302" s="32">
        <f>IF(TRIM(Tabel24[[#This Row],[Datum]])&lt;&gt;"",Tabel24[[#This Row],[Datum]],"")</f>
        <v>46085</v>
      </c>
      <c r="D302" s="4">
        <v>46085</v>
      </c>
      <c r="E302" s="5"/>
      <c r="F302" s="6" t="s">
        <v>237</v>
      </c>
      <c r="G302" s="5" t="s">
        <v>21</v>
      </c>
    </row>
    <row r="303" spans="1:7" ht="28.5" customHeight="1">
      <c r="A303" s="2">
        <f>IF(TRIM(Tabel24[[#This Row],[Datum]])&lt;&gt;"",WEEKNUM(Tabel24[[#This Row],[Datum]],2),"")</f>
        <v>10</v>
      </c>
      <c r="B303" s="3">
        <f>IF(TRIM(Tabel24[[#This Row],[Datum]])&lt;&gt;"",(+Tabel24[[#This Row],[Datum]]-DATE(2025,8,20))/7,"")</f>
        <v>28</v>
      </c>
      <c r="C303" s="32">
        <f>IF(TRIM(Tabel24[[#This Row],[Datum]])&lt;&gt;"",Tabel24[[#This Row],[Datum]],"")</f>
        <v>46085</v>
      </c>
      <c r="D303" s="4">
        <v>46085</v>
      </c>
      <c r="E303" s="5"/>
      <c r="F303" s="5" t="s">
        <v>239</v>
      </c>
      <c r="G303" s="5" t="s">
        <v>21</v>
      </c>
    </row>
    <row r="304" spans="1:7" ht="28.5" customHeight="1">
      <c r="A304" s="2">
        <f>IF(TRIM(Tabel24[[#This Row],[Datum]])&lt;&gt;"",WEEKNUM(Tabel24[[#This Row],[Datum]],2),"")</f>
        <v>10</v>
      </c>
      <c r="B304" s="3">
        <f>IF(TRIM(Tabel24[[#This Row],[Datum]])&lt;&gt;"",(+Tabel24[[#This Row],[Datum]]-DATE(2025,8,20))/7,"")</f>
        <v>28.142857142857142</v>
      </c>
      <c r="C304" s="32">
        <f>IF(TRIM(Tabel24[[#This Row],[Datum]])&lt;&gt;"",Tabel24[[#This Row],[Datum]],"")</f>
        <v>46086</v>
      </c>
      <c r="D304" s="4">
        <v>46086</v>
      </c>
      <c r="E304" s="5"/>
      <c r="F304" s="6" t="s">
        <v>237</v>
      </c>
      <c r="G304" s="5" t="s">
        <v>21</v>
      </c>
    </row>
    <row r="305" spans="1:7" ht="28.5" customHeight="1">
      <c r="A305" s="83">
        <f>IF(TRIM(Tabel24[[#This Row],[Datum]])&lt;&gt;"",WEEKNUM(Tabel24[[#This Row],[Datum]],2),"")</f>
        <v>10</v>
      </c>
      <c r="B305" s="84">
        <f>IF(TRIM(Tabel24[[#This Row],[Datum]])&lt;&gt;"",(+Tabel24[[#This Row],[Datum]]-DATE(2025,8,20))/7,"")</f>
        <v>28.285714285714285</v>
      </c>
      <c r="C305" s="85">
        <f>IF(TRIM(Tabel24[[#This Row],[Datum]])&lt;&gt;"",Tabel24[[#This Row],[Datum]],"")</f>
        <v>46087</v>
      </c>
      <c r="D305" s="86">
        <v>46087</v>
      </c>
      <c r="E305" s="87"/>
      <c r="F305" s="6" t="s">
        <v>240</v>
      </c>
      <c r="G305" s="5" t="s">
        <v>21</v>
      </c>
    </row>
    <row r="306" spans="1:7" ht="28.5" customHeight="1">
      <c r="A306" s="2">
        <f>IF(TRIM(Tabel24[[#This Row],[Datum]])&lt;&gt;"",WEEKNUM(Tabel24[[#This Row],[Datum]]),"")</f>
        <v>10</v>
      </c>
      <c r="B306" s="3">
        <f>IF(TRIM(Tabel24[[#This Row],[Datum]])&lt;&gt;"",(+Tabel24[[#This Row],[Datum]]-DATE(2025,8,20))/7,"")</f>
        <v>28.285714285714285</v>
      </c>
      <c r="C306" s="32">
        <f>IF(TRIM(Tabel24[[#This Row],[Datum]])&lt;&gt;"",Tabel24[[#This Row],[Datum]],"")</f>
        <v>46087</v>
      </c>
      <c r="D306" s="4">
        <v>46087</v>
      </c>
      <c r="E306" s="5"/>
      <c r="F306" s="5" t="s">
        <v>241</v>
      </c>
      <c r="G306" s="5" t="s">
        <v>91</v>
      </c>
    </row>
    <row r="307" spans="1:7" ht="28.5" customHeight="1">
      <c r="A307" s="2">
        <f>IF(TRIM(Tabel24[[#This Row],[Datum]])&lt;&gt;"",WEEKNUM(Tabel24[[#This Row],[Datum]],2),"")</f>
        <v>11</v>
      </c>
      <c r="B307" s="3">
        <f>IF(TRIM(Tabel24[[#This Row],[Datum]])&lt;&gt;"",(+Tabel24[[#This Row],[Datum]]-DATE(2025,8,20))/7,"")</f>
        <v>28.714285714285715</v>
      </c>
      <c r="C307" s="32">
        <f>IF(TRIM(Tabel24[[#This Row],[Datum]])&lt;&gt;"",Tabel24[[#This Row],[Datum]],"")</f>
        <v>46090</v>
      </c>
      <c r="D307" s="4">
        <v>46090</v>
      </c>
      <c r="E307" s="5"/>
      <c r="F307" s="6" t="s">
        <v>242</v>
      </c>
      <c r="G307" s="5" t="s">
        <v>9</v>
      </c>
    </row>
    <row r="308" spans="1:7" ht="28.5" customHeight="1">
      <c r="A308" s="2">
        <f>IF(TRIM(Tabel24[[#This Row],[Datum]])&lt;&gt;"",WEEKNUM(Tabel24[[#This Row],[Datum]],2),"")</f>
        <v>11</v>
      </c>
      <c r="B308" s="53">
        <f>IF(TRIM(Tabel24[[#This Row],[Datum]])&lt;&gt;"",(+Tabel24[[#This Row],[Datum]]-DATE(2025,8,20))/7,"")</f>
        <v>28.714285714285715</v>
      </c>
      <c r="C308" s="54">
        <f>IF(TRIM(Tabel24[[#This Row],[Datum]])&lt;&gt;"",Tabel24[[#This Row],[Datum]],"")</f>
        <v>46090</v>
      </c>
      <c r="D308" s="55">
        <v>46090</v>
      </c>
      <c r="E308" s="56"/>
      <c r="F308" s="56" t="s">
        <v>243</v>
      </c>
      <c r="G308" s="56" t="s">
        <v>21</v>
      </c>
    </row>
    <row r="309" spans="1:7" ht="28.5" customHeight="1">
      <c r="A309" s="2">
        <f>IF(TRIM(Tabel24[[#This Row],[Datum]])&lt;&gt;"",WEEKNUM(Tabel24[[#This Row],[Datum]],2),"")</f>
        <v>11</v>
      </c>
      <c r="B309" s="53">
        <f>IF(TRIM(Tabel24[[#This Row],[Datum]])&lt;&gt;"",(+Tabel24[[#This Row],[Datum]]-DATE(2025,8,20))/7,"")</f>
        <v>28.857142857142858</v>
      </c>
      <c r="C309" s="54">
        <f>IF(TRIM(Tabel24[[#This Row],[Datum]])&lt;&gt;"",Tabel24[[#This Row],[Datum]],"")</f>
        <v>46091</v>
      </c>
      <c r="D309" s="55">
        <v>46091</v>
      </c>
      <c r="E309" s="56"/>
      <c r="F309" s="52" t="s">
        <v>244</v>
      </c>
      <c r="G309" s="56"/>
    </row>
    <row r="310" spans="1:7" ht="28.5" customHeight="1">
      <c r="A310" s="2">
        <f>IF(TRIM(Tabel24[[#This Row],[Datum]])&lt;&gt;"",WEEKNUM(Tabel24[[#This Row],[Datum]]),"")</f>
        <v>11</v>
      </c>
      <c r="B310" s="3">
        <f>IF(TRIM(Tabel24[[#This Row],[Datum]])&lt;&gt;"",(+Tabel24[[#This Row],[Datum]]-DATE(2025,8,20))/7,"")</f>
        <v>28.857142857142858</v>
      </c>
      <c r="C310" s="32">
        <f>IF(TRIM(Tabel24[[#This Row],[Datum]])&lt;&gt;"",Tabel24[[#This Row],[Datum]],"")</f>
        <v>46091</v>
      </c>
      <c r="D310" s="4">
        <v>46091</v>
      </c>
      <c r="E310" s="5"/>
      <c r="F310" s="174" t="s">
        <v>245</v>
      </c>
      <c r="G310" s="5" t="s">
        <v>91</v>
      </c>
    </row>
    <row r="311" spans="1:7" ht="28.5" customHeight="1">
      <c r="A311" s="2">
        <f>IF(TRIM(Tabel24[[#This Row],[Datum]])&lt;&gt;"",WEEKNUM(Tabel24[[#This Row],[Datum]],2),"")</f>
        <v>11</v>
      </c>
      <c r="B311" s="53">
        <f>IF(TRIM(Tabel24[[#This Row],[Datum]])&lt;&gt;"",(+Tabel24[[#This Row],[Datum]]-DATE(2025,8,20))/7,"")</f>
        <v>28.857142857142858</v>
      </c>
      <c r="C311" s="54">
        <f>IF(TRIM(Tabel24[[#This Row],[Datum]])&lt;&gt;"",Tabel24[[#This Row],[Datum]],"")</f>
        <v>46091</v>
      </c>
      <c r="D311" s="55">
        <v>46091</v>
      </c>
      <c r="E311" s="56"/>
      <c r="F311" s="56" t="s">
        <v>243</v>
      </c>
      <c r="G311" s="56" t="s">
        <v>21</v>
      </c>
    </row>
    <row r="312" spans="1:7" ht="28.5" customHeight="1">
      <c r="A312" s="60">
        <f>IF(TRIM(Tabel24[[#This Row],[Datum]])&lt;&gt;"",WEEKNUM(Tabel24[[#This Row],[Datum]],2),"")</f>
        <v>11</v>
      </c>
      <c r="B312" s="61">
        <f>IF(TRIM(Tabel24[[#This Row],[Datum]])&lt;&gt;"",(+Tabel24[[#This Row],[Datum]]-DATE(2025,8,20))/7,"")</f>
        <v>28.857142857142858</v>
      </c>
      <c r="C312" s="62">
        <f>IF(TRIM(Tabel24[[#This Row],[Datum]])&lt;&gt;"",Tabel24[[#This Row],[Datum]],"")</f>
        <v>46091</v>
      </c>
      <c r="D312" s="63">
        <v>46091</v>
      </c>
      <c r="E312" s="64"/>
      <c r="F312" s="64" t="s">
        <v>246</v>
      </c>
      <c r="G312" s="64"/>
    </row>
    <row r="313" spans="1:7" ht="28.5" customHeight="1">
      <c r="A313" s="2">
        <f>IF(TRIM(Tabel24[[#This Row],[Datum]])&lt;&gt;"",WEEKNUM(Tabel24[[#This Row],[Datum]],2),"")</f>
        <v>11</v>
      </c>
      <c r="B313" s="3">
        <f>IF(TRIM(Tabel24[[#This Row],[Datum]])&lt;&gt;"",(+Tabel24[[#This Row],[Datum]]-DATE(2025,8,20))/7,"")</f>
        <v>29</v>
      </c>
      <c r="C313" s="32">
        <f>IF(TRIM(Tabel24[[#This Row],[Datum]])&lt;&gt;"",Tabel24[[#This Row],[Datum]],"")</f>
        <v>46092</v>
      </c>
      <c r="D313" s="4">
        <v>46092</v>
      </c>
      <c r="E313" s="5"/>
      <c r="F313" s="74" t="s">
        <v>247</v>
      </c>
      <c r="G313" s="5" t="s">
        <v>21</v>
      </c>
    </row>
    <row r="314" spans="1:7" ht="28.5" customHeight="1">
      <c r="A314" s="2">
        <f>IF(TRIM(Tabel24[[#This Row],[Datum]])&lt;&gt;"",WEEKNUM(Tabel24[[#This Row],[Datum]],2),"")</f>
        <v>11</v>
      </c>
      <c r="B314" s="3">
        <f>IF(TRIM(Tabel24[[#This Row],[Datum]])&lt;&gt;"",(+Tabel24[[#This Row],[Datum]]-DATE(2025,8,20))/7,"")</f>
        <v>29.142857142857142</v>
      </c>
      <c r="C314" s="32">
        <f>IF(TRIM(Tabel24[[#This Row],[Datum]])&lt;&gt;"",Tabel24[[#This Row],[Datum]],"")</f>
        <v>46093</v>
      </c>
      <c r="D314" s="4">
        <v>46093</v>
      </c>
      <c r="E314" s="5"/>
      <c r="F314" s="6" t="s">
        <v>248</v>
      </c>
      <c r="G314" s="5" t="s">
        <v>91</v>
      </c>
    </row>
    <row r="315" spans="1:7" ht="28.5" customHeight="1">
      <c r="A315" s="2">
        <f>IF(TRIM(Tabel24[[#This Row],[Datum]])&lt;&gt;"",WEEKNUM(Tabel24[[#This Row],[Datum]],2),"")</f>
        <v>11</v>
      </c>
      <c r="B315" s="3">
        <f>IF(TRIM(Tabel24[[#This Row],[Datum]])&lt;&gt;"",(+Tabel24[[#This Row],[Datum]]-DATE(2025,8,20))/7,"")</f>
        <v>29.285714285714285</v>
      </c>
      <c r="C315" s="32">
        <f>IF(TRIM(Tabel24[[#This Row],[Datum]])&lt;&gt;"",Tabel24[[#This Row],[Datum]],"")</f>
        <v>46094</v>
      </c>
      <c r="D315" s="4">
        <v>46094</v>
      </c>
      <c r="E315" s="5"/>
      <c r="F315" s="6" t="s">
        <v>249</v>
      </c>
      <c r="G315" s="5" t="s">
        <v>21</v>
      </c>
    </row>
    <row r="316" spans="1:7" ht="28.5" customHeight="1">
      <c r="A316" s="2">
        <f>IF(TRIM(Tabel24[[#This Row],[Datum]])&lt;&gt;"",WEEKNUM(Tabel24[[#This Row],[Datum]],2),"")</f>
        <v>11</v>
      </c>
      <c r="B316" s="3">
        <f>IF(TRIM(Tabel24[[#This Row],[Datum]])&lt;&gt;"",(+Tabel24[[#This Row],[Datum]]-DATE(2025,8,20))/7,"")</f>
        <v>29.428571428571427</v>
      </c>
      <c r="C316" s="32">
        <f>IF(TRIM(Tabel24[[#This Row],[Datum]])&lt;&gt;"",Tabel24[[#This Row],[Datum]],"")</f>
        <v>46095</v>
      </c>
      <c r="D316" s="4">
        <v>46095</v>
      </c>
      <c r="E316" s="5"/>
      <c r="F316" s="74" t="s">
        <v>250</v>
      </c>
      <c r="G316" s="5" t="s">
        <v>21</v>
      </c>
    </row>
    <row r="317" spans="1:7" ht="28.5" customHeight="1">
      <c r="A317" s="2">
        <f>IF(TRIM(Tabel24[[#This Row],[Datum]])&lt;&gt;"",WEEKNUM(Tabel24[[#This Row],[Datum]],2),"")</f>
        <v>12</v>
      </c>
      <c r="B317" s="3">
        <f>IF(TRIM(Tabel24[[#This Row],[Datum]])&lt;&gt;"",(+Tabel24[[#This Row],[Datum]]-DATE(2025,8,20))/7,"")</f>
        <v>29.714285714285715</v>
      </c>
      <c r="C317" s="32">
        <f>IF(TRIM(Tabel24[[#This Row],[Datum]])&lt;&gt;"",Tabel24[[#This Row],[Datum]],"")</f>
        <v>46097</v>
      </c>
      <c r="D317" s="4">
        <v>46097</v>
      </c>
      <c r="E317" s="5"/>
      <c r="F317" s="6" t="s">
        <v>251</v>
      </c>
      <c r="G317" s="5" t="s">
        <v>9</v>
      </c>
    </row>
    <row r="318" spans="1:7" ht="28.5" customHeight="1">
      <c r="A318" s="2">
        <f>IF(TRIM(Tabel24[[#This Row],[Datum]])&lt;&gt;"",WEEKNUM(Tabel24[[#This Row],[Datum]],2),"")</f>
        <v>12</v>
      </c>
      <c r="B318" s="3">
        <f>IF(TRIM(Tabel24[[#This Row],[Datum]])&lt;&gt;"",(+Tabel24[[#This Row],[Datum]]-DATE(2025,8,20))/7,"")</f>
        <v>29.714285714285715</v>
      </c>
      <c r="C318" s="32">
        <f>IF(TRIM(Tabel24[[#This Row],[Datum]])&lt;&gt;"",Tabel24[[#This Row],[Datum]],"")</f>
        <v>46097</v>
      </c>
      <c r="D318" s="4">
        <v>46097</v>
      </c>
      <c r="E318" s="5"/>
      <c r="F318" s="6" t="s">
        <v>45</v>
      </c>
    </row>
    <row r="319" spans="1:7" ht="28.5" customHeight="1">
      <c r="A319" s="2">
        <f>IF(TRIM(Tabel24[[#This Row],[Datum]])&lt;&gt;"",WEEKNUM(Tabel24[[#This Row],[Datum]],2),"")</f>
        <v>12</v>
      </c>
      <c r="B319" s="3">
        <f>IF(TRIM(Tabel24[[#This Row],[Datum]])&lt;&gt;"",(+Tabel24[[#This Row],[Datum]]-DATE(2025,8,20))/7,"")</f>
        <v>29.714285714285715</v>
      </c>
      <c r="C319" s="32">
        <f>IF(TRIM(Tabel24[[#This Row],[Datum]])&lt;&gt;"",Tabel24[[#This Row],[Datum]],"")</f>
        <v>46097</v>
      </c>
      <c r="D319" s="4">
        <v>46097</v>
      </c>
      <c r="E319" s="5"/>
      <c r="F319" s="102" t="s">
        <v>252</v>
      </c>
      <c r="G319" s="5" t="s">
        <v>21</v>
      </c>
    </row>
    <row r="320" spans="1:7" ht="28.5" customHeight="1">
      <c r="A320" s="2">
        <f>IF(TRIM(Tabel24[[#This Row],[Datum]])&lt;&gt;"",WEEKNUM(Tabel24[[#This Row],[Datum]],2),"")</f>
        <v>12</v>
      </c>
      <c r="B320" s="3">
        <f>IF(TRIM(Tabel24[[#This Row],[Datum]])&lt;&gt;"",(+Tabel24[[#This Row],[Datum]]-DATE(2025,8,20))/7,"")</f>
        <v>29.857142857142858</v>
      </c>
      <c r="C320" s="32">
        <f>IF(TRIM(Tabel24[[#This Row],[Datum]])&lt;&gt;"",Tabel24[[#This Row],[Datum]],"")</f>
        <v>46098</v>
      </c>
      <c r="D320" s="4">
        <v>46098</v>
      </c>
      <c r="E320" s="5"/>
      <c r="F320" s="6" t="s">
        <v>45</v>
      </c>
    </row>
    <row r="321" spans="1:7" ht="28.5" customHeight="1">
      <c r="A321" s="2">
        <v>12</v>
      </c>
      <c r="B321" s="3">
        <v>30</v>
      </c>
      <c r="C321" s="32" t="s">
        <v>70</v>
      </c>
      <c r="D321" s="4" t="s">
        <v>253</v>
      </c>
      <c r="E321" s="5"/>
      <c r="F321" s="5" t="s">
        <v>116</v>
      </c>
    </row>
    <row r="322" spans="1:7" ht="28.5" customHeight="1">
      <c r="A322" s="2">
        <f>IF(TRIM(Tabel24[[#This Row],[Datum]])&lt;&gt;"",WEEKNUM(Tabel24[[#This Row],[Datum]]),"")</f>
        <v>12</v>
      </c>
      <c r="B322" s="3">
        <f>IF(TRIM(Tabel24[[#This Row],[Datum]])&lt;&gt;"",(+Tabel24[[#This Row],[Datum]]-DATE(2025,8,20))/7,"")</f>
        <v>29.857142857142858</v>
      </c>
      <c r="C322" s="32">
        <f>IF(TRIM(Tabel24[[#This Row],[Datum]])&lt;&gt;"",Tabel24[[#This Row],[Datum]],"")</f>
        <v>46098</v>
      </c>
      <c r="D322" s="4">
        <v>46098</v>
      </c>
      <c r="E322" s="5"/>
      <c r="F322" s="80" t="s">
        <v>254</v>
      </c>
      <c r="G322" s="5" t="s">
        <v>91</v>
      </c>
    </row>
    <row r="323" spans="1:7" ht="28.5" customHeight="1">
      <c r="A323" s="2">
        <f>IF(TRIM(Tabel24[[#This Row],[Datum]])&lt;&gt;"",WEEKNUM(Tabel24[[#This Row],[Datum]],2),"")</f>
        <v>12</v>
      </c>
      <c r="B323" s="3">
        <f>IF(TRIM(Tabel24[[#This Row],[Datum]])&lt;&gt;"",(+Tabel24[[#This Row],[Datum]]-DATE(2025,8,20))/7,"")</f>
        <v>29.857142857142858</v>
      </c>
      <c r="C323" s="32">
        <f>IF(TRIM(Tabel24[[#This Row],[Datum]])&lt;&gt;"",Tabel24[[#This Row],[Datum]],"")</f>
        <v>46098</v>
      </c>
      <c r="D323" s="4">
        <v>46098</v>
      </c>
      <c r="E323" s="5"/>
      <c r="F323" s="74" t="s">
        <v>138</v>
      </c>
    </row>
    <row r="324" spans="1:7" ht="28.5" customHeight="1">
      <c r="A324" s="2">
        <f>IF(TRIM(Tabel24[[#This Row],[Datum]])&lt;&gt;"",WEEKNUM(Tabel24[[#This Row],[Datum]],2),"")</f>
        <v>12</v>
      </c>
      <c r="B324" s="3">
        <f>IF(TRIM(Tabel24[[#This Row],[Datum]])&lt;&gt;"",(+Tabel24[[#This Row],[Datum]]-DATE(2025,8,20))/7,"")</f>
        <v>30</v>
      </c>
      <c r="C324" s="32">
        <f>IF(TRIM(Tabel24[[#This Row],[Datum]])&lt;&gt;"",Tabel24[[#This Row],[Datum]],"")</f>
        <v>46099</v>
      </c>
      <c r="D324" s="4">
        <v>46099</v>
      </c>
      <c r="E324" s="5"/>
      <c r="F324" s="6" t="s">
        <v>45</v>
      </c>
    </row>
    <row r="325" spans="1:7" ht="28.5" customHeight="1">
      <c r="B325" s="3"/>
      <c r="C325" s="32"/>
      <c r="D325" s="4" t="s">
        <v>255</v>
      </c>
      <c r="E325" s="5"/>
      <c r="F325" s="5" t="s">
        <v>45</v>
      </c>
    </row>
    <row r="326" spans="1:7" ht="28.5" customHeight="1">
      <c r="A326" s="2">
        <f>IF(TRIM(Tabel24[[#This Row],[Datum]])&lt;&gt;"",WEEKNUM(Tabel24[[#This Row],[Datum]],2),"")</f>
        <v>12</v>
      </c>
      <c r="B326" s="3">
        <f>IF(TRIM(Tabel24[[#This Row],[Datum]])&lt;&gt;"",(+Tabel24[[#This Row],[Datum]]-DATE(2025,8,20))/7,"")</f>
        <v>30.285714285714285</v>
      </c>
      <c r="C326" s="32">
        <f>IF(TRIM(Tabel24[[#This Row],[Datum]])&lt;&gt;"",Tabel24[[#This Row],[Datum]],"")</f>
        <v>46101</v>
      </c>
      <c r="D326" s="4">
        <v>46101</v>
      </c>
      <c r="E326" s="5"/>
      <c r="F326" s="6" t="s">
        <v>256</v>
      </c>
      <c r="G326" s="5" t="s">
        <v>21</v>
      </c>
    </row>
    <row r="327" spans="1:7" ht="28.5" customHeight="1">
      <c r="A327" s="2">
        <f>IF(TRIM(Tabel24[[#This Row],[Datum]])&lt;&gt;"",WEEKNUM(Tabel24[[#This Row],[Datum]]),"")</f>
        <v>12</v>
      </c>
      <c r="B327" s="3">
        <f>IF(TRIM(Tabel24[[#This Row],[Datum]])&lt;&gt;"",(+Tabel24[[#This Row],[Datum]]-DATE(2025,8,20))/7,"")</f>
        <v>30.285714285714285</v>
      </c>
      <c r="C327" s="32">
        <f>IF(TRIM(Tabel24[[#This Row],[Datum]])&lt;&gt;"",Tabel24[[#This Row],[Datum]],"")</f>
        <v>46101</v>
      </c>
      <c r="D327" s="4">
        <v>46101</v>
      </c>
      <c r="E327" s="5"/>
      <c r="F327" s="5" t="s">
        <v>257</v>
      </c>
      <c r="G327" s="5" t="s">
        <v>91</v>
      </c>
    </row>
    <row r="328" spans="1:7" ht="28.5" customHeight="1">
      <c r="A328" s="2">
        <f>IF(TRIM(Tabel24[[#This Row],[Datum]])&lt;&gt;"",WEEKNUM(Tabel24[[#This Row],[Datum]],2),"")</f>
        <v>12</v>
      </c>
      <c r="B328" s="3">
        <f>IF(TRIM(Tabel24[[#This Row],[Datum]])&lt;&gt;"",(+Tabel24[[#This Row],[Datum]]-DATE(2025,8,20))/7,"")</f>
        <v>30.285714285714285</v>
      </c>
      <c r="C328" s="32">
        <f>IF(TRIM(Tabel24[[#This Row],[Datum]])&lt;&gt;"",Tabel24[[#This Row],[Datum]],"")</f>
        <v>46101</v>
      </c>
      <c r="D328" s="4">
        <v>46101</v>
      </c>
      <c r="E328" s="5"/>
      <c r="F328" s="5" t="s">
        <v>258</v>
      </c>
      <c r="G328" s="5" t="s">
        <v>21</v>
      </c>
    </row>
    <row r="329" spans="1:7" ht="28.5" customHeight="1">
      <c r="A329" s="2">
        <f>IF(TRIM(Tabel24[[#This Row],[Datum]])&lt;&gt;"",WEEKNUM(Tabel24[[#This Row],[Datum]],2),"")</f>
        <v>13</v>
      </c>
      <c r="B329" s="3">
        <f>IF(TRIM(Tabel24[[#This Row],[Datum]])&lt;&gt;"",(+Tabel24[[#This Row],[Datum]]-DATE(2025,8,20))/7,"")</f>
        <v>30.714285714285715</v>
      </c>
      <c r="C329" s="32">
        <f>IF(TRIM(Tabel24[[#This Row],[Datum]])&lt;&gt;"",Tabel24[[#This Row],[Datum]],"")</f>
        <v>46104</v>
      </c>
      <c r="D329" s="4">
        <v>46104</v>
      </c>
      <c r="E329" s="5"/>
      <c r="F329" s="6" t="s">
        <v>259</v>
      </c>
      <c r="G329" s="5" t="s">
        <v>9</v>
      </c>
    </row>
    <row r="330" spans="1:7" ht="28.5" customHeight="1">
      <c r="A330" s="2">
        <f>IF(TRIM(Tabel24[[#This Row],[Datum]])&lt;&gt;"",WEEKNUM(Tabel24[[#This Row],[Datum]],2),"")</f>
        <v>13</v>
      </c>
      <c r="B330" s="3">
        <f>IF(TRIM(Tabel24[[#This Row],[Datum]])&lt;&gt;"",(+Tabel24[[#This Row],[Datum]]-DATE(2025,8,20))/7,"")</f>
        <v>30.714285714285715</v>
      </c>
      <c r="C330" s="32">
        <f>IF(TRIM(Tabel24[[#This Row],[Datum]])&lt;&gt;"",Tabel24[[#This Row],[Datum]],"")</f>
        <v>46104</v>
      </c>
      <c r="D330" s="4">
        <v>46104</v>
      </c>
      <c r="E330" s="5"/>
      <c r="F330" s="6" t="s">
        <v>260</v>
      </c>
      <c r="G330" s="5" t="s">
        <v>21</v>
      </c>
    </row>
    <row r="331" spans="1:7" ht="28.5" customHeight="1">
      <c r="A331" s="2">
        <f>IF(TRIM(Tabel24[[#This Row],[Datum]])&lt;&gt;"",WEEKNUM(Tabel24[[#This Row],[Datum]]),"")</f>
        <v>13</v>
      </c>
      <c r="B331" s="3">
        <f>IF(TRIM(Tabel24[[#This Row],[Datum]])&lt;&gt;"",(+Tabel24[[#This Row],[Datum]]-DATE(2025,8,20))/7,"")</f>
        <v>30.714285714285715</v>
      </c>
      <c r="C331" s="32">
        <f>IF(TRIM(Tabel24[[#This Row],[Datum]])&lt;&gt;"",Tabel24[[#This Row],[Datum]],"")</f>
        <v>46104</v>
      </c>
      <c r="D331" s="4">
        <v>46104</v>
      </c>
      <c r="E331" s="5"/>
      <c r="F331" s="5" t="s">
        <v>261</v>
      </c>
      <c r="G331" s="5" t="s">
        <v>91</v>
      </c>
    </row>
    <row r="332" spans="1:7" ht="28.5" customHeight="1">
      <c r="A332" s="2">
        <f>IF(TRIM(Tabel24[[#This Row],[Datum]])&lt;&gt;"",WEEKNUM(Tabel24[[#This Row],[Datum]],2),"")</f>
        <v>13</v>
      </c>
      <c r="B332" s="3">
        <f>IF(TRIM(Tabel24[[#This Row],[Datum]])&lt;&gt;"",(+Tabel24[[#This Row],[Datum]]-DATE(2025,8,20))/7,"")</f>
        <v>30.857142857142858</v>
      </c>
      <c r="C332" s="32">
        <f>IF(TRIM(Tabel24[[#This Row],[Datum]])&lt;&gt;"",Tabel24[[#This Row],[Datum]],"")</f>
        <v>46105</v>
      </c>
      <c r="D332" s="4">
        <v>46105</v>
      </c>
      <c r="E332" s="5"/>
      <c r="F332" s="6" t="s">
        <v>260</v>
      </c>
      <c r="G332" s="5" t="s">
        <v>21</v>
      </c>
    </row>
    <row r="333" spans="1:7" ht="28.5" customHeight="1">
      <c r="A333" s="2">
        <f>IF(TRIM(Tabel24[[#This Row],[Datum]])&lt;&gt;"",WEEKNUM(Tabel24[[#This Row],[Datum]]),"")</f>
        <v>13</v>
      </c>
      <c r="B333" s="3">
        <f>IF(TRIM(Tabel24[[#This Row],[Datum]])&lt;&gt;"",(+Tabel24[[#This Row],[Datum]]-DATE(2025,8,20))/7,"")</f>
        <v>30.857142857142858</v>
      </c>
      <c r="C333" s="32">
        <f>IF(TRIM(Tabel24[[#This Row],[Datum]])&lt;&gt;"",Tabel24[[#This Row],[Datum]],"")</f>
        <v>46105</v>
      </c>
      <c r="D333" s="4">
        <v>46105</v>
      </c>
      <c r="E333" s="5"/>
      <c r="F333" s="5" t="s">
        <v>262</v>
      </c>
      <c r="G333" s="5" t="s">
        <v>91</v>
      </c>
    </row>
    <row r="334" spans="1:7" ht="28.5" customHeight="1">
      <c r="A334" s="2">
        <f>IF(TRIM(Tabel24[[#This Row],[Datum]])&lt;&gt;"",WEEKNUM(Tabel24[[#This Row],[Datum]]),"")</f>
        <v>13</v>
      </c>
      <c r="B334" s="3">
        <f>IF(TRIM(Tabel24[[#This Row],[Datum]])&lt;&gt;"",(+Tabel24[[#This Row],[Datum]]-DATE(2025,8,20))/7,"")</f>
        <v>30.857142857142858</v>
      </c>
      <c r="C334" s="32">
        <f>IF(TRIM(Tabel24[[#This Row],[Datum]])&lt;&gt;"",Tabel24[[#This Row],[Datum]],"")</f>
        <v>46105</v>
      </c>
      <c r="D334" s="4">
        <v>46105</v>
      </c>
      <c r="E334" s="5"/>
      <c r="F334" s="5" t="s">
        <v>263</v>
      </c>
      <c r="G334" s="5" t="s">
        <v>91</v>
      </c>
    </row>
    <row r="335" spans="1:7" ht="28.5" customHeight="1">
      <c r="A335" s="2">
        <f>IF(TRIM(Tabel24[[#This Row],[Datum]])&lt;&gt;"",WEEKNUM(Tabel24[[#This Row],[Datum]],2),"")</f>
        <v>13</v>
      </c>
      <c r="B335" s="3">
        <f>IF(TRIM(Tabel24[[#This Row],[Datum]])&lt;&gt;"",(+Tabel24[[#This Row],[Datum]]-DATE(2025,8,20))/7,"")</f>
        <v>30.857142857142858</v>
      </c>
      <c r="C335" s="32">
        <f>IF(TRIM(Tabel24[[#This Row],[Datum]])&lt;&gt;"",Tabel24[[#This Row],[Datum]],"")</f>
        <v>46105</v>
      </c>
      <c r="D335" s="4">
        <v>46105</v>
      </c>
      <c r="E335" s="5"/>
      <c r="F335" s="5" t="s">
        <v>73</v>
      </c>
    </row>
    <row r="336" spans="1:7" ht="28.5" customHeight="1">
      <c r="A336" s="2">
        <f>IF(TRIM(Tabel24[[#This Row],[Datum]])&lt;&gt;"",WEEKNUM(Tabel24[[#This Row],[Datum]]),"")</f>
        <v>13</v>
      </c>
      <c r="B336" s="3">
        <f>IF(TRIM(Tabel24[[#This Row],[Datum]])&lt;&gt;"",(+Tabel24[[#This Row],[Datum]]-DATE(2025,8,20))/7,"")</f>
        <v>30.857142857142858</v>
      </c>
      <c r="C336" s="32">
        <f>IF(TRIM(Tabel24[[#This Row],[Datum]])&lt;&gt;"",Tabel24[[#This Row],[Datum]],"")</f>
        <v>46105</v>
      </c>
      <c r="D336" s="4">
        <v>46105</v>
      </c>
      <c r="E336" s="5"/>
      <c r="F336" s="5" t="s">
        <v>264</v>
      </c>
    </row>
    <row r="337" spans="1:7" ht="28.5" customHeight="1">
      <c r="A337" s="2">
        <f>IF(TRIM(Tabel24[[#This Row],[Datum]])&lt;&gt;"",WEEKNUM(Tabel24[[#This Row],[Datum]],2),"")</f>
        <v>13</v>
      </c>
      <c r="B337" s="3">
        <f>IF(TRIM(Tabel24[[#This Row],[Datum]])&lt;&gt;"",(+Tabel24[[#This Row],[Datum]]-DATE(2025,8,20))/7,"")</f>
        <v>31</v>
      </c>
      <c r="C337" s="32">
        <f>IF(TRIM(Tabel24[[#This Row],[Datum]])&lt;&gt;"",Tabel24[[#This Row],[Datum]],"")</f>
        <v>46106</v>
      </c>
      <c r="D337" s="4">
        <v>46106</v>
      </c>
      <c r="E337" s="5"/>
      <c r="F337" s="6" t="s">
        <v>260</v>
      </c>
      <c r="G337" s="5" t="s">
        <v>21</v>
      </c>
    </row>
    <row r="338" spans="1:7" ht="28.5" customHeight="1">
      <c r="A338" s="2">
        <f>IF(TRIM(Tabel24[[#This Row],[Datum]])&lt;&gt;"",WEEKNUM(Tabel24[[#This Row],[Datum]]),"")</f>
        <v>13</v>
      </c>
      <c r="B338" s="3">
        <f>IF(TRIM(Tabel24[[#This Row],[Datum]])&lt;&gt;"",(+Tabel24[[#This Row],[Datum]]-DATE(2025,8,20))/7,"")</f>
        <v>31</v>
      </c>
      <c r="C338" s="32">
        <f>IF(TRIM(Tabel24[[#This Row],[Datum]])&lt;&gt;"",Tabel24[[#This Row],[Datum]],"")</f>
        <v>46106</v>
      </c>
      <c r="D338" s="4">
        <v>46106</v>
      </c>
      <c r="E338" s="5"/>
      <c r="F338" s="5" t="s">
        <v>261</v>
      </c>
      <c r="G338" s="5" t="s">
        <v>91</v>
      </c>
    </row>
    <row r="339" spans="1:7" ht="28.5" customHeight="1">
      <c r="A339" s="2">
        <f>IF(TRIM(Tabel24[[#This Row],[Datum]])&lt;&gt;"",WEEKNUM(Tabel24[[#This Row],[Datum]],2),"")</f>
        <v>13</v>
      </c>
      <c r="B339" s="3">
        <f>IF(TRIM(Tabel24[[#This Row],[Datum]])&lt;&gt;"",(+Tabel24[[#This Row],[Datum]]-DATE(2025,8,20))/7,"")</f>
        <v>31.142857142857142</v>
      </c>
      <c r="C339" s="32">
        <f>IF(TRIM(Tabel24[[#This Row],[Datum]])&lt;&gt;"",Tabel24[[#This Row],[Datum]],"")</f>
        <v>46107</v>
      </c>
      <c r="D339" s="4">
        <v>46107</v>
      </c>
      <c r="E339" s="5"/>
      <c r="F339" s="6" t="s">
        <v>260</v>
      </c>
      <c r="G339" s="5" t="s">
        <v>21</v>
      </c>
    </row>
    <row r="340" spans="1:7" ht="28.5" customHeight="1">
      <c r="A340" s="185">
        <f>IF(TRIM(Tabel24[[#This Row],[Datum]])&lt;&gt;"",WEEKNUM(Tabel24[[#This Row],[Datum]]),"")</f>
        <v>13</v>
      </c>
      <c r="B340" s="186">
        <f>IF(TRIM(Tabel24[[#This Row],[Datum]])&lt;&gt;"",(+Tabel24[[#This Row],[Datum]]-DATE(2025,8,20))/7,"")</f>
        <v>31.142857142857142</v>
      </c>
      <c r="C340" s="187">
        <f>IF(TRIM(Tabel24[[#This Row],[Datum]])&lt;&gt;"",Tabel24[[#This Row],[Datum]],"")</f>
        <v>46107</v>
      </c>
      <c r="D340" s="188">
        <v>46107</v>
      </c>
      <c r="E340" s="189"/>
      <c r="F340" s="6" t="s">
        <v>265</v>
      </c>
      <c r="G340" s="190" t="s">
        <v>91</v>
      </c>
    </row>
    <row r="341" spans="1:7" ht="28.5" customHeight="1">
      <c r="A341" s="2">
        <f>IF(TRIM(Tabel24[[#This Row],[Datum]])&lt;&gt;"",WEEKNUM(Tabel24[[#This Row],[Datum]]),"")</f>
        <v>13</v>
      </c>
      <c r="B341" s="3">
        <f>IF(TRIM(Tabel24[[#This Row],[Datum]])&lt;&gt;"",(+Tabel24[[#This Row],[Datum]]-DATE(2025,8,20))/7,"")</f>
        <v>31.142857142857142</v>
      </c>
      <c r="C341" s="32">
        <f>IF(TRIM(Tabel24[[#This Row],[Datum]])&lt;&gt;"",Tabel24[[#This Row],[Datum]],"")</f>
        <v>46107</v>
      </c>
      <c r="D341" s="4">
        <v>46107</v>
      </c>
      <c r="E341" s="5"/>
      <c r="F341" s="5" t="s">
        <v>263</v>
      </c>
      <c r="G341" s="5" t="s">
        <v>91</v>
      </c>
    </row>
    <row r="342" spans="1:7" ht="28.5" customHeight="1">
      <c r="A342" s="2">
        <f>IF(TRIM(Tabel24[[#This Row],[Datum]])&lt;&gt;"",WEEKNUM(Tabel24[[#This Row],[Datum]],2),"")</f>
        <v>13</v>
      </c>
      <c r="B342" s="3">
        <f>IF(TRIM(Tabel24[[#This Row],[Datum]])&lt;&gt;"",(+Tabel24[[#This Row],[Datum]]-DATE(2025,8,20))/7,"")</f>
        <v>31.285714285714285</v>
      </c>
      <c r="C342" s="32">
        <f>IF(TRIM(Tabel24[[#This Row],[Datum]])&lt;&gt;"",Tabel24[[#This Row],[Datum]],"")</f>
        <v>46108</v>
      </c>
      <c r="D342" s="4">
        <v>46108</v>
      </c>
      <c r="E342" s="5"/>
      <c r="F342" s="6" t="s">
        <v>260</v>
      </c>
    </row>
    <row r="343" spans="1:7" ht="28.5" customHeight="1">
      <c r="A343" s="2">
        <f>IF(TRIM(Tabel24[[#This Row],[Datum]])&lt;&gt;"",WEEKNUM(Tabel24[[#This Row],[Datum]],2),"")</f>
        <v>14</v>
      </c>
      <c r="B343" s="3">
        <f>IF(TRIM(Tabel24[[#This Row],[Datum]])&lt;&gt;"",(+Tabel24[[#This Row],[Datum]]-DATE(2025,8,20))/7,"")</f>
        <v>31.714285714285715</v>
      </c>
      <c r="C343" s="32">
        <f>IF(TRIM(Tabel24[[#This Row],[Datum]])&lt;&gt;"",Tabel24[[#This Row],[Datum]],"")</f>
        <v>46111</v>
      </c>
      <c r="D343" s="4">
        <v>46111</v>
      </c>
      <c r="E343" s="5"/>
      <c r="F343" s="6" t="s">
        <v>266</v>
      </c>
      <c r="G343" s="5" t="s">
        <v>9</v>
      </c>
    </row>
    <row r="344" spans="1:7" ht="28.5" customHeight="1">
      <c r="A344" s="2" t="str">
        <f>IF(TRIM(Tabel24[[#This Row],[Datum]])&lt;&gt;"",WEEKNUM(Tabel24[[#This Row],[Datum]],2),"")</f>
        <v/>
      </c>
      <c r="B344" s="3" t="str">
        <f>IF(TRIM(Tabel24[[#This Row],[Datum]])&lt;&gt;"",(+Tabel24[[#This Row],[Datum]]-DATE(2025,8,20))/7,"")</f>
        <v/>
      </c>
      <c r="C344" s="32" t="str">
        <f>IF(TRIM(Tabel24[[#This Row],[Datum]])&lt;&gt;"",Tabel24[[#This Row],[Datum]],"")</f>
        <v/>
      </c>
      <c r="D344" s="4"/>
      <c r="E344" s="5"/>
      <c r="F344" s="59" t="s">
        <v>267</v>
      </c>
    </row>
    <row r="345" spans="1:7" ht="28.5" customHeight="1">
      <c r="A345" s="2" t="str">
        <f>IF(TRIM(Tabel24[[#This Row],[Datum]])&lt;&gt;"",WEEKNUM(Tabel24[[#This Row],[Datum]]),"")</f>
        <v/>
      </c>
      <c r="B345" s="3" t="str">
        <f>IF(TRIM(Tabel24[[#This Row],[Datum]])&lt;&gt;"",(+Tabel24[[#This Row],[Datum]]-DATE(2025,8,20))/7,"")</f>
        <v/>
      </c>
      <c r="C345" s="32" t="str">
        <f>IF(TRIM(Tabel24[[#This Row],[Datum]])&lt;&gt;"",Tabel24[[#This Row],[Datum]],"")</f>
        <v/>
      </c>
      <c r="D345" s="4"/>
      <c r="E345" s="5"/>
      <c r="F345" s="5" t="s">
        <v>268</v>
      </c>
      <c r="G345" s="5" t="s">
        <v>91</v>
      </c>
    </row>
    <row r="346" spans="1:7" ht="28.5" customHeight="1">
      <c r="A346" s="2">
        <v>14</v>
      </c>
      <c r="B346" s="3">
        <v>32</v>
      </c>
      <c r="C346" s="32" t="s">
        <v>38</v>
      </c>
      <c r="D346" s="4" t="s">
        <v>269</v>
      </c>
      <c r="E346" s="5"/>
      <c r="F346" s="67" t="s">
        <v>260</v>
      </c>
      <c r="G346" s="5" t="s">
        <v>91</v>
      </c>
    </row>
    <row r="347" spans="1:7" ht="28.5" customHeight="1">
      <c r="A347" s="2">
        <f>IF(TRIM(Tabel24[[#This Row],[Datum]])&lt;&gt;"",WEEKNUM(Tabel24[[#This Row],[Datum]],2),"")</f>
        <v>14</v>
      </c>
      <c r="B347" s="3">
        <f>IF(TRIM(Tabel24[[#This Row],[Datum]])&lt;&gt;"",(+Tabel24[[#This Row],[Datum]]-DATE(2025,8,20))/7,"")</f>
        <v>31.714285714285715</v>
      </c>
      <c r="C347" s="32">
        <f>IF(TRIM(Tabel24[[#This Row],[Datum]])&lt;&gt;"",Tabel24[[#This Row],[Datum]],"")</f>
        <v>46111</v>
      </c>
      <c r="D347" s="4">
        <v>46111</v>
      </c>
      <c r="E347" s="5"/>
      <c r="F347" s="74" t="s">
        <v>270</v>
      </c>
      <c r="G347" s="5" t="s">
        <v>21</v>
      </c>
    </row>
    <row r="348" spans="1:7" ht="28.5" customHeight="1">
      <c r="A348" s="2">
        <f>IF(TRIM(Tabel24[[#This Row],[Datum]])&lt;&gt;"",WEEKNUM(Tabel24[[#This Row],[Datum]],2),"")</f>
        <v>14</v>
      </c>
      <c r="B348" s="3">
        <f>IF(TRIM(Tabel24[[#This Row],[Datum]])&lt;&gt;"",(+Tabel24[[#This Row],[Datum]]-DATE(2025,8,20))/7,"")</f>
        <v>31.714285714285715</v>
      </c>
      <c r="C348" s="32">
        <f>IF(TRIM(Tabel24[[#This Row],[Datum]])&lt;&gt;"",Tabel24[[#This Row],[Datum]],"")</f>
        <v>46111</v>
      </c>
      <c r="D348" s="4">
        <v>46111</v>
      </c>
      <c r="E348" s="5"/>
      <c r="F348" s="102" t="s">
        <v>271</v>
      </c>
      <c r="G348" s="5" t="s">
        <v>21</v>
      </c>
    </row>
    <row r="349" spans="1:7" ht="28.5" customHeight="1">
      <c r="A349" s="2">
        <f>IF(TRIM(Tabel24[[#This Row],[Datum]])&lt;&gt;"",WEEKNUM(Tabel24[[#This Row],[Datum]],2),"")</f>
        <v>14</v>
      </c>
      <c r="B349" s="3">
        <f>IF(TRIM(Tabel24[[#This Row],[Datum]])&lt;&gt;"",(+Tabel24[[#This Row],[Datum]]-DATE(2025,8,20))/7,"")</f>
        <v>31.857142857142858</v>
      </c>
      <c r="C349" s="32">
        <f>IF(TRIM(Tabel24[[#This Row],[Datum]])&lt;&gt;"",Tabel24[[#This Row],[Datum]],"")</f>
        <v>46112</v>
      </c>
      <c r="D349" s="4">
        <v>46112</v>
      </c>
      <c r="E349" s="5"/>
      <c r="F349" s="6" t="s">
        <v>272</v>
      </c>
    </row>
    <row r="350" spans="1:7" ht="28.5" customHeight="1">
      <c r="A350" s="2">
        <f>IF(TRIM(Tabel24[[#This Row],[Datum]])&lt;&gt;"",WEEKNUM(Tabel24[[#This Row],[Datum]],2),"")</f>
        <v>14</v>
      </c>
      <c r="B350" s="3">
        <f>IF(TRIM(Tabel24[[#This Row],[Datum]])&lt;&gt;"",(+Tabel24[[#This Row],[Datum]]-DATE(2025,8,20))/7,"")</f>
        <v>31.857142857142858</v>
      </c>
      <c r="C350" s="32">
        <f>IF(TRIM(Tabel24[[#This Row],[Datum]])&lt;&gt;"",Tabel24[[#This Row],[Datum]],"")</f>
        <v>46112</v>
      </c>
      <c r="D350" s="4">
        <v>46112</v>
      </c>
      <c r="E350" s="5"/>
      <c r="F350" s="74" t="s">
        <v>273</v>
      </c>
      <c r="G350" s="5" t="s">
        <v>91</v>
      </c>
    </row>
    <row r="351" spans="1:7" ht="28.5" customHeight="1">
      <c r="A351" s="2">
        <f>IF(TRIM(Tabel24[[#This Row],[Datum]])&lt;&gt;"",WEEKNUM(Tabel24[[#This Row],[Datum]],2),"")</f>
        <v>14</v>
      </c>
      <c r="B351" s="3">
        <f>IF(TRIM(Tabel24[[#This Row],[Datum]])&lt;&gt;"",(+Tabel24[[#This Row],[Datum]]-DATE(2025,8,20))/7,"")</f>
        <v>31.857142857142858</v>
      </c>
      <c r="C351" s="32">
        <f>IF(TRIM(Tabel24[[#This Row],[Datum]])&lt;&gt;"",Tabel24[[#This Row],[Datum]],"")</f>
        <v>46112</v>
      </c>
      <c r="D351" s="4">
        <v>46112</v>
      </c>
      <c r="E351" s="5"/>
      <c r="F351" s="80" t="s">
        <v>274</v>
      </c>
      <c r="G351" s="5" t="s">
        <v>21</v>
      </c>
    </row>
    <row r="352" spans="1:7" ht="28.5" customHeight="1">
      <c r="A352" s="2">
        <f>IF(TRIM(Tabel24[[#This Row],[Datum]])&lt;&gt;"",WEEKNUM(Tabel24[[#This Row],[Datum]]),"")</f>
        <v>14</v>
      </c>
      <c r="B352" s="3">
        <f>IF(TRIM(Tabel24[[#This Row],[Datum]])&lt;&gt;"",(+Tabel24[[#This Row],[Datum]]-DATE(2025,8,20))/7,"")</f>
        <v>31.857142857142858</v>
      </c>
      <c r="C352" s="32">
        <f>IF(TRIM(Tabel24[[#This Row],[Datum]])&lt;&gt;"",Tabel24[[#This Row],[Datum]],"")</f>
        <v>46112</v>
      </c>
      <c r="D352" s="4">
        <v>46112</v>
      </c>
      <c r="E352" s="5"/>
      <c r="F352" s="80" t="s">
        <v>275</v>
      </c>
      <c r="G352" s="5" t="s">
        <v>91</v>
      </c>
    </row>
    <row r="353" spans="1:7" ht="28.5" customHeight="1">
      <c r="A353" s="2">
        <f>IF(TRIM(Tabel24[[#This Row],[Datum]])&lt;&gt;"",WEEKNUM(Tabel24[[#This Row],[Datum]]),"")</f>
        <v>14</v>
      </c>
      <c r="B353" s="3">
        <f>IF(TRIM(Tabel24[[#This Row],[Datum]])&lt;&gt;"",(+Tabel24[[#This Row],[Datum]]-DATE(2025,8,20))/7,"")</f>
        <v>32</v>
      </c>
      <c r="C353" s="32">
        <f>IF(TRIM(Tabel24[[#This Row],[Datum]])&lt;&gt;"",Tabel24[[#This Row],[Datum]],"")</f>
        <v>46113</v>
      </c>
      <c r="D353" s="4">
        <v>46113</v>
      </c>
      <c r="E353" s="5"/>
      <c r="F353" s="80" t="s">
        <v>276</v>
      </c>
    </row>
    <row r="354" spans="1:7" ht="28.5" customHeight="1">
      <c r="A354" s="2">
        <f>IF(TRIM(Tabel24[[#This Row],[Datum]])&lt;&gt;"",WEEKNUM(Tabel24[[#This Row],[Datum]],2),"")</f>
        <v>14</v>
      </c>
      <c r="B354" s="3">
        <f>IF(TRIM(Tabel24[[#This Row],[Datum]])&lt;&gt;"",(+Tabel24[[#This Row],[Datum]]-DATE(2025,8,20))/7,"")</f>
        <v>32</v>
      </c>
      <c r="C354" s="32">
        <f>IF(TRIM(Tabel24[[#This Row],[Datum]])&lt;&gt;"",Tabel24[[#This Row],[Datum]],"")</f>
        <v>46113</v>
      </c>
      <c r="D354" s="4">
        <v>46113</v>
      </c>
      <c r="E354" s="5"/>
      <c r="F354" s="6" t="s">
        <v>277</v>
      </c>
      <c r="G354" s="5" t="s">
        <v>91</v>
      </c>
    </row>
    <row r="355" spans="1:7" ht="28.5" customHeight="1">
      <c r="A355" s="2">
        <f>IF(TRIM(Tabel24[[#This Row],[Datum]])&lt;&gt;"",WEEKNUM(Tabel24[[#This Row],[Datum]],2),"")</f>
        <v>14</v>
      </c>
      <c r="B355" s="3">
        <f>IF(TRIM(Tabel24[[#This Row],[Datum]])&lt;&gt;"",(+Tabel24[[#This Row],[Datum]]-DATE(2025,8,20))/7,"")</f>
        <v>32</v>
      </c>
      <c r="C355" s="32">
        <f>IF(TRIM(Tabel24[[#This Row],[Datum]])&lt;&gt;"",Tabel24[[#This Row],[Datum]],"")</f>
        <v>46113</v>
      </c>
      <c r="D355" s="4">
        <v>46113</v>
      </c>
      <c r="E355" s="5"/>
      <c r="F355" s="5" t="s">
        <v>278</v>
      </c>
      <c r="G355" s="5" t="s">
        <v>21</v>
      </c>
    </row>
    <row r="356" spans="1:7" ht="28.5" customHeight="1">
      <c r="A356" s="2">
        <f>IF(TRIM(Tabel24[[#This Row],[Datum]])&lt;&gt;"",WEEKNUM(Tabel24[[#This Row],[Datum]],2),"")</f>
        <v>14</v>
      </c>
      <c r="B356" s="3">
        <f>IF(TRIM(Tabel24[[#This Row],[Datum]])&lt;&gt;"",(+Tabel24[[#This Row],[Datum]]-DATE(2025,8,20))/7,"")</f>
        <v>32</v>
      </c>
      <c r="C356" s="32">
        <f>IF(TRIM(Tabel24[[#This Row],[Datum]])&lt;&gt;"",Tabel24[[#This Row],[Datum]],"")</f>
        <v>46113</v>
      </c>
      <c r="D356" s="4">
        <v>46113</v>
      </c>
      <c r="E356" s="87"/>
      <c r="F356" s="87" t="s">
        <v>279</v>
      </c>
      <c r="G356" s="5" t="s">
        <v>21</v>
      </c>
    </row>
    <row r="357" spans="1:7" ht="28.5" customHeight="1">
      <c r="A357" s="2">
        <f>IF(TRIM(Tabel24[[#This Row],[Datum]])&lt;&gt;"",WEEKNUM(Tabel24[[#This Row],[Datum]],2),"")</f>
        <v>14</v>
      </c>
      <c r="B357" s="3">
        <f>IF(TRIM(Tabel24[[#This Row],[Datum]])&lt;&gt;"",(+Tabel24[[#This Row],[Datum]]-DATE(2025,8,20))/7,"")</f>
        <v>32</v>
      </c>
      <c r="C357" s="32">
        <f>IF(TRIM(Tabel24[[#This Row],[Datum]])&lt;&gt;"",Tabel24[[#This Row],[Datum]],"")</f>
        <v>46113</v>
      </c>
      <c r="D357" s="4">
        <v>46113</v>
      </c>
      <c r="E357" s="5"/>
      <c r="F357" s="5" t="s">
        <v>280</v>
      </c>
      <c r="G357" s="5" t="s">
        <v>91</v>
      </c>
    </row>
    <row r="358" spans="1:7" ht="28.5" customHeight="1">
      <c r="A358" s="2">
        <f>IF(TRIM(Tabel24[[#This Row],[Datum]])&lt;&gt;"",WEEKNUM(Tabel24[[#This Row],[Datum]]),"")</f>
        <v>14</v>
      </c>
      <c r="B358" s="3">
        <f>IF(TRIM(Tabel24[[#This Row],[Datum]])&lt;&gt;"",(+Tabel24[[#This Row],[Datum]]-DATE(2025,8,20))/7,"")</f>
        <v>32.142857142857146</v>
      </c>
      <c r="C358" s="32">
        <f>IF(TRIM(Tabel24[[#This Row],[Datum]])&lt;&gt;"",Tabel24[[#This Row],[Datum]],"")</f>
        <v>46114</v>
      </c>
      <c r="D358" s="4">
        <v>46114</v>
      </c>
      <c r="E358" s="5"/>
      <c r="F358" s="74" t="s">
        <v>281</v>
      </c>
      <c r="G358" s="5" t="s">
        <v>91</v>
      </c>
    </row>
    <row r="359" spans="1:7" ht="28.5" customHeight="1">
      <c r="A359" s="2">
        <f>IF(TRIM(Tabel24[[#This Row],[Datum]])&lt;&gt;"",WEEKNUM(Tabel24[[#This Row],[Datum]],2),"")</f>
        <v>14</v>
      </c>
      <c r="B359" s="3">
        <f>IF(TRIM(Tabel24[[#This Row],[Datum]])&lt;&gt;"",(+Tabel24[[#This Row],[Datum]]-DATE(2025,8,20))/7,"")</f>
        <v>32.142857142857146</v>
      </c>
      <c r="C359" s="32">
        <f>IF(TRIM(Tabel24[[#This Row],[Datum]])&lt;&gt;"",Tabel24[[#This Row],[Datum]],"")</f>
        <v>46114</v>
      </c>
      <c r="D359" s="4">
        <v>46114</v>
      </c>
      <c r="E359" s="5"/>
      <c r="F359" s="5" t="s">
        <v>282</v>
      </c>
    </row>
    <row r="360" spans="1:7" ht="28.5" customHeight="1">
      <c r="A360" s="2">
        <f>IF(TRIM(Tabel24[[#This Row],[Datum]])&lt;&gt;"",WEEKNUM(Tabel24[[#This Row],[Datum]],2),"")</f>
        <v>14</v>
      </c>
      <c r="B360" s="3">
        <f>IF(TRIM(Tabel24[[#This Row],[Datum]])&lt;&gt;"",(+Tabel24[[#This Row],[Datum]]-DATE(2025,8,20))/7,"")</f>
        <v>32.285714285714285</v>
      </c>
      <c r="C360" s="32">
        <f>IF(TRIM(Tabel24[[#This Row],[Datum]])&lt;&gt;"",Tabel24[[#This Row],[Datum]],"")</f>
        <v>46115</v>
      </c>
      <c r="D360" s="4">
        <v>46115</v>
      </c>
      <c r="E360" s="5"/>
      <c r="F360" s="74" t="s">
        <v>283</v>
      </c>
      <c r="G360" s="5" t="s">
        <v>21</v>
      </c>
    </row>
    <row r="361" spans="1:7" ht="28.5" customHeight="1">
      <c r="A361" s="2">
        <f>IF(TRIM(Tabel24[[#This Row],[Datum]])&lt;&gt;"",WEEKNUM(Tabel24[[#This Row],[Datum]],2),"")</f>
        <v>14</v>
      </c>
      <c r="B361" s="3">
        <f>IF(TRIM(Tabel24[[#This Row],[Datum]])&lt;&gt;"",(+Tabel24[[#This Row],[Datum]]-DATE(2025,8,20))/7,"")</f>
        <v>32.285714285714285</v>
      </c>
      <c r="C361" s="32">
        <f>IF(TRIM(Tabel24[[#This Row],[Datum]])&lt;&gt;"",Tabel24[[#This Row],[Datum]],"")</f>
        <v>46115</v>
      </c>
      <c r="D361" s="4">
        <v>46115</v>
      </c>
      <c r="E361" s="5"/>
      <c r="F361" s="6" t="s">
        <v>284</v>
      </c>
      <c r="G361" s="5" t="s">
        <v>21</v>
      </c>
    </row>
    <row r="362" spans="1:7" ht="28.5" customHeight="1">
      <c r="A362" s="2">
        <f>IF(TRIM(Tabel24[[#This Row],[Datum]])&lt;&gt;"",WEEKNUM(Tabel24[[#This Row],[Datum]],2),"")</f>
        <v>14</v>
      </c>
      <c r="B362" s="3">
        <f>IF(TRIM(Tabel24[[#This Row],[Datum]])&lt;&gt;"",(+Tabel24[[#This Row],[Datum]]-DATE(2025,8,20))/7,"")</f>
        <v>32.571428571428569</v>
      </c>
      <c r="C362" s="32">
        <f>IF(TRIM(Tabel24[[#This Row],[Datum]])&lt;&gt;"",Tabel24[[#This Row],[Datum]],"")</f>
        <v>46117</v>
      </c>
      <c r="D362" s="4">
        <v>46117</v>
      </c>
      <c r="E362" s="5"/>
      <c r="F362" s="5" t="s">
        <v>285</v>
      </c>
      <c r="G362" s="5" t="s">
        <v>21</v>
      </c>
    </row>
    <row r="363" spans="1:7" ht="28.5" customHeight="1">
      <c r="A363" s="2">
        <f>IF(TRIM(Tabel24[[#This Row],[Datum]])&lt;&gt;"",WEEKNUM(Tabel24[[#This Row],[Datum]],2),"")</f>
        <v>15</v>
      </c>
      <c r="B363" s="3">
        <f>IF(TRIM(Tabel24[[#This Row],[Datum]])&lt;&gt;"",(+Tabel24[[#This Row],[Datum]]-DATE(2025,8,20))/7,"")</f>
        <v>32.714285714285715</v>
      </c>
      <c r="C363" s="32">
        <f>IF(TRIM(Tabel24[[#This Row],[Datum]])&lt;&gt;"",Tabel24[[#This Row],[Datum]],"")</f>
        <v>46118</v>
      </c>
      <c r="D363" s="4">
        <v>46118</v>
      </c>
      <c r="E363" s="5"/>
      <c r="F363" s="6" t="s">
        <v>286</v>
      </c>
      <c r="G363" s="5" t="s">
        <v>9</v>
      </c>
    </row>
    <row r="364" spans="1:7" ht="28.5" customHeight="1">
      <c r="A364" s="88">
        <f>IF(TRIM(Tabel24[[#This Row],[Datum]])&lt;&gt;"",WEEKNUM(Tabel24[[#This Row],[Datum]],2),"")</f>
        <v>15</v>
      </c>
      <c r="B364" s="89">
        <f>IF(TRIM(Tabel24[[#This Row],[Datum]])&lt;&gt;"",(+Tabel24[[#This Row],[Datum]]-DATE(2025,8,20))/7,"")</f>
        <v>32.714285714285715</v>
      </c>
      <c r="C364" s="90">
        <f>IF(TRIM(Tabel24[[#This Row],[Datum]])&lt;&gt;"",Tabel24[[#This Row],[Datum]],"")</f>
        <v>46118</v>
      </c>
      <c r="D364" s="91">
        <v>46118</v>
      </c>
      <c r="E364" s="92"/>
      <c r="F364" s="76" t="s">
        <v>287</v>
      </c>
      <c r="G364" s="76" t="s">
        <v>21</v>
      </c>
    </row>
    <row r="365" spans="1:7" ht="28.5" customHeight="1">
      <c r="A365" s="2">
        <f>IF(TRIM(Tabel24[[#This Row],[Datum]])&lt;&gt;"",WEEKNUM(Tabel24[[#This Row],[Datum]],2),"")</f>
        <v>15</v>
      </c>
      <c r="B365" s="3">
        <f>IF(TRIM(Tabel24[[#This Row],[Datum]])&lt;&gt;"",(+Tabel24[[#This Row],[Datum]]-DATE(2025,8,20))/7,"")</f>
        <v>32.857142857142854</v>
      </c>
      <c r="C365" s="32">
        <f>IF(TRIM(Tabel24[[#This Row],[Datum]])&lt;&gt;"",Tabel24[[#This Row],[Datum]],"")</f>
        <v>46119</v>
      </c>
      <c r="D365" s="4">
        <v>46119</v>
      </c>
      <c r="E365" s="5"/>
      <c r="F365" s="6" t="s">
        <v>288</v>
      </c>
      <c r="G365" s="5" t="s">
        <v>21</v>
      </c>
    </row>
    <row r="366" spans="1:7" ht="28.5" customHeight="1">
      <c r="A366" s="2">
        <f>IF(TRIM(Tabel24[[#This Row],[Datum]])&lt;&gt;"",WEEKNUM(Tabel24[[#This Row],[Datum]]),"")</f>
        <v>15</v>
      </c>
      <c r="B366" s="3">
        <f>IF(TRIM(Tabel24[[#This Row],[Datum]])&lt;&gt;"",(+Tabel24[[#This Row],[Datum]]-DATE(2025,8,20))/7,"")</f>
        <v>32.857142857142854</v>
      </c>
      <c r="C366" s="32">
        <f>IF(TRIM(Tabel24[[#This Row],[Datum]])&lt;&gt;"",Tabel24[[#This Row],[Datum]],"")</f>
        <v>46119</v>
      </c>
      <c r="D366" s="4">
        <v>46119</v>
      </c>
      <c r="E366" s="5"/>
      <c r="F366" s="5" t="s">
        <v>289</v>
      </c>
      <c r="G366" s="5" t="s">
        <v>91</v>
      </c>
    </row>
    <row r="367" spans="1:7" ht="28.5" customHeight="1">
      <c r="A367" s="8">
        <f>IF(TRIM(Tabel24[[#This Row],[Datum]])&lt;&gt;"",WEEKNUM(Tabel24[[#This Row],[Datum]],2),"")</f>
        <v>15</v>
      </c>
      <c r="B367" s="9">
        <f>IF(TRIM(Tabel24[[#This Row],[Datum]])&lt;&gt;"",(+Tabel24[[#This Row],[Datum]]-DATE(2025,8,20))/7,"")</f>
        <v>32.857142857142854</v>
      </c>
      <c r="C367" s="36">
        <f>IF(TRIM(Tabel24[[#This Row],[Datum]])&lt;&gt;"",Tabel24[[#This Row],[Datum]],"")</f>
        <v>46119</v>
      </c>
      <c r="D367" s="10">
        <v>46119</v>
      </c>
      <c r="E367" s="11"/>
      <c r="F367" s="11" t="s">
        <v>290</v>
      </c>
      <c r="G367" s="11"/>
    </row>
    <row r="368" spans="1:7" ht="28.5" customHeight="1">
      <c r="A368" s="2">
        <f>IF(TRIM(Tabel24[[#This Row],[Datum]])&lt;&gt;"",WEEKNUM(Tabel24[[#This Row],[Datum]]),"")</f>
        <v>15</v>
      </c>
      <c r="B368" s="3">
        <f>IF(TRIM(Tabel24[[#This Row],[Datum]])&lt;&gt;"",(+Tabel24[[#This Row],[Datum]]-DATE(2025,8,20))/7,"")</f>
        <v>32.857142857142854</v>
      </c>
      <c r="C368" s="32">
        <f>IF(TRIM(Tabel24[[#This Row],[Datum]])&lt;&gt;"",Tabel24[[#This Row],[Datum]],"")</f>
        <v>46119</v>
      </c>
      <c r="D368" s="4">
        <v>46119</v>
      </c>
      <c r="E368" s="5"/>
      <c r="F368" s="5" t="s">
        <v>291</v>
      </c>
      <c r="G368" s="5" t="s">
        <v>91</v>
      </c>
    </row>
    <row r="369" spans="1:7" ht="28.5" customHeight="1">
      <c r="A369" s="2">
        <f>IF(TRIM(Tabel24[[#This Row],[Datum]])&lt;&gt;"",WEEKNUM(Tabel24[[#This Row],[Datum]]),"")</f>
        <v>15</v>
      </c>
      <c r="B369" s="3">
        <f>IF(TRIM(Tabel24[[#This Row],[Datum]])&lt;&gt;"",(+Tabel24[[#This Row],[Datum]]-DATE(2025,8,20))/7,"")</f>
        <v>33</v>
      </c>
      <c r="C369" s="32">
        <f>IF(TRIM(Tabel24[[#This Row],[Datum]])&lt;&gt;"",Tabel24[[#This Row],[Datum]],"")</f>
        <v>46120</v>
      </c>
      <c r="D369" s="4">
        <v>46120</v>
      </c>
      <c r="E369" s="5"/>
      <c r="F369" s="5" t="s">
        <v>292</v>
      </c>
    </row>
    <row r="370" spans="1:7" ht="28.5" customHeight="1">
      <c r="A370" s="2">
        <f>IF(TRIM(Tabel24[[#This Row],[Datum]])&lt;&gt;"",WEEKNUM(Tabel24[[#This Row],[Datum]]),"")</f>
        <v>15</v>
      </c>
      <c r="B370" s="3">
        <f>IF(TRIM(Tabel24[[#This Row],[Datum]])&lt;&gt;"",(+Tabel24[[#This Row],[Datum]]-DATE(2025,8,20))/7,"")</f>
        <v>33</v>
      </c>
      <c r="C370" s="32">
        <f>IF(TRIM(Tabel24[[#This Row],[Datum]])&lt;&gt;"",Tabel24[[#This Row],[Datum]],"")</f>
        <v>46120</v>
      </c>
      <c r="D370" s="4">
        <v>46120</v>
      </c>
      <c r="E370" s="5"/>
      <c r="F370" s="176" t="s">
        <v>293</v>
      </c>
      <c r="G370" s="5" t="s">
        <v>91</v>
      </c>
    </row>
    <row r="371" spans="1:7" ht="28.5" customHeight="1">
      <c r="A371" s="2">
        <f>IF(TRIM(Tabel24[[#This Row],[Datum]])&lt;&gt;"",WEEKNUM(Tabel24[[#This Row],[Datum]],2),"")</f>
        <v>15</v>
      </c>
      <c r="B371" s="3">
        <f>IF(TRIM(Tabel24[[#This Row],[Datum]])&lt;&gt;"",(+Tabel24[[#This Row],[Datum]]-DATE(2025,8,20))/7,"")</f>
        <v>33</v>
      </c>
      <c r="C371" s="32">
        <f>IF(TRIM(Tabel24[[#This Row],[Datum]])&lt;&gt;"",Tabel24[[#This Row],[Datum]],"")</f>
        <v>46120</v>
      </c>
      <c r="D371" s="4">
        <v>46120</v>
      </c>
      <c r="E371" s="5"/>
      <c r="F371" s="6" t="s">
        <v>294</v>
      </c>
      <c r="G371" s="5" t="s">
        <v>21</v>
      </c>
    </row>
    <row r="372" spans="1:7" ht="28.5" customHeight="1">
      <c r="A372" s="2">
        <f>IF(TRIM(Tabel24[[#This Row],[Datum]])&lt;&gt;"",WEEKNUM(Tabel24[[#This Row],[Datum]],2),"")</f>
        <v>15</v>
      </c>
      <c r="B372" s="3">
        <f>IF(TRIM(Tabel24[[#This Row],[Datum]])&lt;&gt;"",(+Tabel24[[#This Row],[Datum]]-DATE(2025,8,20))/7,"")</f>
        <v>33.142857142857146</v>
      </c>
      <c r="C372" s="32">
        <f>IF(TRIM(Tabel24[[#This Row],[Datum]])&lt;&gt;"",Tabel24[[#This Row],[Datum]],"")</f>
        <v>46121</v>
      </c>
      <c r="D372" s="4">
        <v>46121</v>
      </c>
      <c r="E372" s="5"/>
      <c r="F372" s="6" t="s">
        <v>295</v>
      </c>
      <c r="G372" s="5" t="s">
        <v>91</v>
      </c>
    </row>
    <row r="373" spans="1:7" ht="28.5" customHeight="1">
      <c r="A373" s="185">
        <f>IF(TRIM(Tabel24[[#This Row],[Datum]])&lt;&gt;"",WEEKNUM(Tabel24[[#This Row],[Datum]]),"")</f>
        <v>15</v>
      </c>
      <c r="B373" s="186">
        <f>IF(TRIM(Tabel24[[#This Row],[Datum]])&lt;&gt;"",(+Tabel24[[#This Row],[Datum]]-DATE(2025,8,20))/7,"")</f>
        <v>33.142857142857146</v>
      </c>
      <c r="C373" s="187">
        <f>IF(TRIM(Tabel24[[#This Row],[Datum]])&lt;&gt;"",Tabel24[[#This Row],[Datum]],"")</f>
        <v>46121</v>
      </c>
      <c r="D373" s="188">
        <v>46121</v>
      </c>
      <c r="E373" s="189"/>
      <c r="F373" s="6" t="s">
        <v>248</v>
      </c>
      <c r="G373" s="190" t="s">
        <v>91</v>
      </c>
    </row>
    <row r="374" spans="1:7" ht="28.5" customHeight="1">
      <c r="A374" s="2">
        <f>IF(TRIM(Tabel24[[#This Row],[Datum]])&lt;&gt;"",WEEKNUM(Tabel24[[#This Row],[Datum]],2),"")</f>
        <v>15</v>
      </c>
      <c r="B374" s="3">
        <f>IF(TRIM(Tabel24[[#This Row],[Datum]])&lt;&gt;"",(+Tabel24[[#This Row],[Datum]]-DATE(2025,8,20))/7,"")</f>
        <v>33.285714285714285</v>
      </c>
      <c r="C374" s="32">
        <f>IF(TRIM(Tabel24[[#This Row],[Datum]])&lt;&gt;"",Tabel24[[#This Row],[Datum]],"")</f>
        <v>46122</v>
      </c>
      <c r="D374" s="4">
        <v>46122</v>
      </c>
      <c r="E374" s="5"/>
      <c r="F374" s="6" t="s">
        <v>296</v>
      </c>
      <c r="G374" s="5" t="s">
        <v>21</v>
      </c>
    </row>
    <row r="375" spans="1:7" ht="28.5" customHeight="1">
      <c r="A375" s="2">
        <f>IF(TRIM(Tabel24[[#This Row],[Datum]])&lt;&gt;"",WEEKNUM(Tabel24[[#This Row],[Datum]],2),"")</f>
        <v>16</v>
      </c>
      <c r="B375" s="3">
        <f>IF(TRIM(Tabel24[[#This Row],[Datum]])&lt;&gt;"",(+Tabel24[[#This Row],[Datum]]-DATE(2025,8,20))/7,"")</f>
        <v>33.714285714285715</v>
      </c>
      <c r="C375" s="32">
        <f>IF(TRIM(Tabel24[[#This Row],[Datum]])&lt;&gt;"",Tabel24[[#This Row],[Datum]],"")</f>
        <v>46125</v>
      </c>
      <c r="D375" s="4">
        <v>46125</v>
      </c>
      <c r="E375" s="5"/>
      <c r="F375" s="6" t="s">
        <v>297</v>
      </c>
      <c r="G375" s="5" t="s">
        <v>9</v>
      </c>
    </row>
    <row r="376" spans="1:7" ht="28.5" customHeight="1">
      <c r="A376" s="2">
        <f>IF(TRIM(Tabel24[[#This Row],[Datum]])&lt;&gt;"",WEEKNUM(Tabel24[[#This Row],[Datum]]),"")</f>
        <v>16</v>
      </c>
      <c r="B376" s="3">
        <f>IF(TRIM(Tabel24[[#This Row],[Datum]])&lt;&gt;"",(+Tabel24[[#This Row],[Datum]]-DATE(2025,8,20))/7,"")</f>
        <v>33.714285714285715</v>
      </c>
      <c r="C376" s="32">
        <f>IF(TRIM(Tabel24[[#This Row],[Datum]])&lt;&gt;"",Tabel24[[#This Row],[Datum]],"")</f>
        <v>46125</v>
      </c>
      <c r="D376" s="4">
        <v>46125</v>
      </c>
      <c r="E376" s="5"/>
      <c r="F376" s="5" t="s">
        <v>298</v>
      </c>
    </row>
    <row r="377" spans="1:7" ht="28.5" customHeight="1">
      <c r="A377" s="14" t="str">
        <f>IF(TRIM(Tabel24[[#This Row],[Datum]])&lt;&gt;"",WEEKNUM(Tabel24[[#This Row],[Datum]]),"")</f>
        <v/>
      </c>
      <c r="B377" s="15" t="str">
        <f>IF(TRIM(Tabel24[[#This Row],[Datum]])&lt;&gt;"",(+Tabel24[[#This Row],[Datum]]-DATE(2025,8,20))/7,"")</f>
        <v/>
      </c>
      <c r="C377" s="33" t="str">
        <f>IF(TRIM(Tabel24[[#This Row],[Datum]])&lt;&gt;"",Tabel24[[#This Row],[Datum]],"")</f>
        <v/>
      </c>
      <c r="D377" s="16"/>
      <c r="E377" s="13"/>
      <c r="F377" s="45" t="s">
        <v>299</v>
      </c>
    </row>
    <row r="378" spans="1:7" ht="28.5" customHeight="1">
      <c r="A378" s="23" t="str">
        <f>IF(TRIM(Tabel24[[#This Row],[Datum]])&lt;&gt;"",WEEKNUM(Tabel24[[#This Row],[Datum]]),"")</f>
        <v/>
      </c>
      <c r="B378" s="24" t="str">
        <f>IF(TRIM(Tabel24[[#This Row],[Datum]])&lt;&gt;"",(+Tabel24[[#This Row],[Datum]]-DATE(2025,8,20))/7,"")</f>
        <v/>
      </c>
      <c r="C378" s="35" t="str">
        <f>IF(TRIM(Tabel24[[#This Row],[Datum]])&lt;&gt;"",Tabel24[[#This Row],[Datum]],"")</f>
        <v/>
      </c>
      <c r="D378" s="25"/>
      <c r="E378" s="17"/>
      <c r="F378" s="179" t="s">
        <v>300</v>
      </c>
      <c r="G378" s="5" t="s">
        <v>91</v>
      </c>
    </row>
    <row r="379" spans="1:7" ht="28.5" customHeight="1">
      <c r="A379" s="23" t="str">
        <f>IF(TRIM(Tabel24[[#This Row],[Datum]])&lt;&gt;"",WEEKNUM(Tabel24[[#This Row],[Datum]]),"")</f>
        <v/>
      </c>
      <c r="B379" s="24" t="str">
        <f>IF(TRIM(Tabel24[[#This Row],[Datum]])&lt;&gt;"",(+Tabel24[[#This Row],[Datum]]-DATE(2025,8,20))/7,"")</f>
        <v/>
      </c>
      <c r="C379" s="35" t="str">
        <f>IF(TRIM(Tabel24[[#This Row],[Datum]])&lt;&gt;"",Tabel24[[#This Row],[Datum]],"")</f>
        <v/>
      </c>
      <c r="D379" s="25"/>
      <c r="E379" s="17"/>
      <c r="F379" s="180" t="s">
        <v>301</v>
      </c>
      <c r="G379" s="5" t="s">
        <v>91</v>
      </c>
    </row>
    <row r="380" spans="1:7" ht="28.5" customHeight="1">
      <c r="A380" s="23" t="str">
        <f>IF(TRIM(Tabel24[[#This Row],[Datum]])&lt;&gt;"",WEEKNUM(Tabel24[[#This Row],[Datum]]),"")</f>
        <v/>
      </c>
      <c r="B380" s="24" t="str">
        <f>IF(TRIM(Tabel24[[#This Row],[Datum]])&lt;&gt;"",(+Tabel24[[#This Row],[Datum]]-DATE(2025,8,20))/7,"")</f>
        <v/>
      </c>
      <c r="C380" s="35" t="str">
        <f>IF(TRIM(Tabel24[[#This Row],[Datum]])&lt;&gt;"",Tabel24[[#This Row],[Datum]],"")</f>
        <v/>
      </c>
      <c r="D380" s="25"/>
      <c r="E380" s="17"/>
      <c r="F380" s="180" t="s">
        <v>302</v>
      </c>
      <c r="G380" s="5" t="s">
        <v>91</v>
      </c>
    </row>
    <row r="381" spans="1:7" ht="28.5" customHeight="1">
      <c r="A381" s="23" t="str">
        <f>IF(TRIM(Tabel24[[#This Row],[Datum]])&lt;&gt;"",WEEKNUM(Tabel24[[#This Row],[Datum]]),"")</f>
        <v/>
      </c>
      <c r="B381" s="24" t="str">
        <f>IF(TRIM(Tabel24[[#This Row],[Datum]])&lt;&gt;"",(+Tabel24[[#This Row],[Datum]]-DATE(2025,8,20))/7,"")</f>
        <v/>
      </c>
      <c r="C381" s="35" t="str">
        <f>IF(TRIM(Tabel24[[#This Row],[Datum]])&lt;&gt;"",Tabel24[[#This Row],[Datum]],"")</f>
        <v/>
      </c>
      <c r="D381" s="25"/>
      <c r="E381" s="17"/>
      <c r="F381" s="180" t="s">
        <v>303</v>
      </c>
      <c r="G381" s="5" t="s">
        <v>91</v>
      </c>
    </row>
    <row r="382" spans="1:7" ht="28.5" customHeight="1">
      <c r="A382" s="23" t="str">
        <f>IF(TRIM(Tabel24[[#This Row],[Datum]])&lt;&gt;"",WEEKNUM(Tabel24[[#This Row],[Datum]]),"")</f>
        <v/>
      </c>
      <c r="B382" s="24" t="str">
        <f>IF(TRIM(Tabel24[[#This Row],[Datum]])&lt;&gt;"",(+Tabel24[[#This Row],[Datum]]-DATE(2025,8,20))/7,"")</f>
        <v/>
      </c>
      <c r="C382" s="35" t="str">
        <f>IF(TRIM(Tabel24[[#This Row],[Datum]])&lt;&gt;"",Tabel24[[#This Row],[Datum]],"")</f>
        <v/>
      </c>
      <c r="D382" s="25"/>
      <c r="E382" s="17"/>
      <c r="F382" s="180" t="s">
        <v>304</v>
      </c>
      <c r="G382" s="5" t="s">
        <v>91</v>
      </c>
    </row>
    <row r="383" spans="1:7" ht="28.5" customHeight="1">
      <c r="A383" s="23" t="str">
        <f>IF(TRIM(Tabel24[[#This Row],[Datum]])&lt;&gt;"",WEEKNUM(Tabel24[[#This Row],[Datum]]),"")</f>
        <v/>
      </c>
      <c r="B383" s="24" t="str">
        <f>IF(TRIM(Tabel24[[#This Row],[Datum]])&lt;&gt;"",(+Tabel24[[#This Row],[Datum]]-DATE(2025,8,20))/7,"")</f>
        <v/>
      </c>
      <c r="C383" s="35" t="str">
        <f>IF(TRIM(Tabel24[[#This Row],[Datum]])&lt;&gt;"",Tabel24[[#This Row],[Datum]],"")</f>
        <v/>
      </c>
      <c r="D383" s="25"/>
      <c r="E383" s="17"/>
      <c r="F383" s="180" t="s">
        <v>305</v>
      </c>
      <c r="G383" s="5" t="s">
        <v>91</v>
      </c>
    </row>
    <row r="384" spans="1:7" ht="28.5" customHeight="1">
      <c r="A384" s="23" t="str">
        <f>IF(TRIM(Tabel24[[#This Row],[Datum]])&lt;&gt;"",WEEKNUM(Tabel24[[#This Row],[Datum]]),"")</f>
        <v/>
      </c>
      <c r="B384" s="24" t="str">
        <f>IF(TRIM(Tabel24[[#This Row],[Datum]])&lt;&gt;"",(+Tabel24[[#This Row],[Datum]]-DATE(2025,8,20))/7,"")</f>
        <v/>
      </c>
      <c r="C384" s="35" t="str">
        <f>IF(TRIM(Tabel24[[#This Row],[Datum]])&lt;&gt;"",Tabel24[[#This Row],[Datum]],"")</f>
        <v/>
      </c>
      <c r="D384" s="25"/>
      <c r="E384" s="17"/>
      <c r="F384" s="180" t="s">
        <v>306</v>
      </c>
      <c r="G384" s="5" t="s">
        <v>91</v>
      </c>
    </row>
    <row r="385" spans="1:7" ht="28.5" customHeight="1">
      <c r="A385" s="2">
        <f>IF(TRIM(Tabel24[[#This Row],[Datum]])&lt;&gt;"",WEEKNUM(Tabel24[[#This Row],[Datum]],2),"")</f>
        <v>16</v>
      </c>
      <c r="B385" s="3">
        <f>IF(TRIM(Tabel24[[#This Row],[Datum]])&lt;&gt;"",(+Tabel24[[#This Row],[Datum]]-DATE(2025,8,20))/7,"")</f>
        <v>33.714285714285715</v>
      </c>
      <c r="C385" s="32">
        <f>IF(TRIM(Tabel24[[#This Row],[Datum]])&lt;&gt;"",Tabel24[[#This Row],[Datum]],"")</f>
        <v>46125</v>
      </c>
      <c r="D385" s="4">
        <v>46125</v>
      </c>
      <c r="E385" s="5"/>
      <c r="F385" s="6" t="s">
        <v>307</v>
      </c>
      <c r="G385" s="5" t="s">
        <v>21</v>
      </c>
    </row>
    <row r="386" spans="1:7" ht="28.5" customHeight="1">
      <c r="A386" s="2">
        <f>IF(TRIM(Tabel24[[#This Row],[Datum]])&lt;&gt;"",WEEKNUM(Tabel24[[#This Row],[Datum]],2),"")</f>
        <v>16</v>
      </c>
      <c r="B386" s="3">
        <f>IF(TRIM(Tabel24[[#This Row],[Datum]])&lt;&gt;"",(+Tabel24[[#This Row],[Datum]]-DATE(2025,8,20))/7,"")</f>
        <v>33.714285714285715</v>
      </c>
      <c r="C386" s="32">
        <f>IF(TRIM(Tabel24[[#This Row],[Datum]])&lt;&gt;"",Tabel24[[#This Row],[Datum]],"")</f>
        <v>46125</v>
      </c>
      <c r="D386" s="4">
        <v>46125</v>
      </c>
      <c r="E386" s="5"/>
      <c r="F386" s="102" t="s">
        <v>308</v>
      </c>
      <c r="G386" s="5" t="s">
        <v>21</v>
      </c>
    </row>
    <row r="387" spans="1:7" ht="28.5" customHeight="1">
      <c r="A387" s="2">
        <v>16</v>
      </c>
      <c r="B387" s="3">
        <v>34</v>
      </c>
      <c r="C387" s="32" t="s">
        <v>38</v>
      </c>
      <c r="D387" s="4" t="s">
        <v>309</v>
      </c>
      <c r="E387" s="5"/>
      <c r="F387" s="67" t="s">
        <v>310</v>
      </c>
      <c r="G387" s="5" t="s">
        <v>91</v>
      </c>
    </row>
    <row r="388" spans="1:7" ht="28.5" customHeight="1">
      <c r="A388" s="68"/>
      <c r="B388" s="69"/>
      <c r="C388" s="70"/>
      <c r="D388" s="71" t="s">
        <v>309</v>
      </c>
      <c r="E388" s="72"/>
      <c r="F388" s="150" t="s">
        <v>311</v>
      </c>
      <c r="G388" s="72" t="s">
        <v>91</v>
      </c>
    </row>
    <row r="389" spans="1:7" ht="28.5" customHeight="1">
      <c r="A389" s="2">
        <f>IF(TRIM(Tabel24[[#This Row],[Datum]])&lt;&gt;"",WEEKNUM(Tabel24[[#This Row],[Datum]],2),"")</f>
        <v>16</v>
      </c>
      <c r="B389" s="3">
        <f>IF(TRIM(Tabel24[[#This Row],[Datum]])&lt;&gt;"",(+Tabel24[[#This Row],[Datum]]-DATE(2025,8,20))/7,"")</f>
        <v>33.857142857142854</v>
      </c>
      <c r="C389" s="32">
        <f>IF(TRIM(Tabel24[[#This Row],[Datum]])&lt;&gt;"",Tabel24[[#This Row],[Datum]],"")</f>
        <v>46126</v>
      </c>
      <c r="D389" s="4">
        <v>46126</v>
      </c>
      <c r="E389" s="5"/>
      <c r="F389" s="6" t="s">
        <v>312</v>
      </c>
    </row>
    <row r="390" spans="1:7" ht="28.5" customHeight="1">
      <c r="A390" s="2">
        <f>IF(TRIM(Tabel24[[#This Row],[Datum]])&lt;&gt;"",WEEKNUM(Tabel24[[#This Row],[Datum]],2),"")</f>
        <v>16</v>
      </c>
      <c r="B390" s="3">
        <f>IF(TRIM(Tabel24[[#This Row],[Datum]])&lt;&gt;"",(+Tabel24[[#This Row],[Datum]]-DATE(2025,8,20))/7,"")</f>
        <v>33.857142857142854</v>
      </c>
      <c r="C390" s="32">
        <f>IF(TRIM(Tabel24[[#This Row],[Datum]])&lt;&gt;"",Tabel24[[#This Row],[Datum]],"")</f>
        <v>46126</v>
      </c>
      <c r="D390" s="4">
        <v>46126</v>
      </c>
      <c r="E390" s="5"/>
      <c r="F390" s="5" t="s">
        <v>313</v>
      </c>
      <c r="G390" s="5" t="s">
        <v>21</v>
      </c>
    </row>
    <row r="391" spans="1:7" ht="28.5" customHeight="1">
      <c r="A391" s="2">
        <f>IF(TRIM(Tabel24[[#This Row],[Datum]])&lt;&gt;"",WEEKNUM(Tabel24[[#This Row],[Datum]],2),"")</f>
        <v>16</v>
      </c>
      <c r="B391" s="3">
        <f>IF(TRIM(Tabel24[[#This Row],[Datum]])&lt;&gt;"",(+Tabel24[[#This Row],[Datum]]-DATE(2025,8,20))/7,"")</f>
        <v>33.857142857142854</v>
      </c>
      <c r="C391" s="32">
        <f>IF(TRIM(Tabel24[[#This Row],[Datum]])&lt;&gt;"",Tabel24[[#This Row],[Datum]],"")</f>
        <v>46126</v>
      </c>
      <c r="D391" s="4">
        <v>46126</v>
      </c>
      <c r="E391" s="5"/>
      <c r="F391" s="74" t="s">
        <v>314</v>
      </c>
      <c r="G391" s="5" t="s">
        <v>21</v>
      </c>
    </row>
    <row r="392" spans="1:7" ht="28.5" customHeight="1">
      <c r="A392" s="2">
        <f>IF(TRIM(Tabel24[[#This Row],[Datum]])&lt;&gt;"",WEEKNUM(Tabel24[[#This Row],[Datum]],2),"")</f>
        <v>16</v>
      </c>
      <c r="B392" s="3">
        <f>IF(TRIM(Tabel24[[#This Row],[Datum]])&lt;&gt;"",(+Tabel24[[#This Row],[Datum]]-DATE(2025,8,20))/7,"")</f>
        <v>33.857142857142854</v>
      </c>
      <c r="C392" s="32">
        <f>IF(TRIM(Tabel24[[#This Row],[Datum]])&lt;&gt;"",Tabel24[[#This Row],[Datum]],"")</f>
        <v>46126</v>
      </c>
      <c r="D392" s="4">
        <v>46126</v>
      </c>
      <c r="E392" s="5"/>
      <c r="F392" s="74" t="s">
        <v>315</v>
      </c>
      <c r="G392" s="5" t="s">
        <v>21</v>
      </c>
    </row>
    <row r="393" spans="1:7" ht="28.5" customHeight="1">
      <c r="A393" s="2">
        <f>IF(TRIM(Tabel24[[#This Row],[Datum]])&lt;&gt;"",WEEKNUM(Tabel24[[#This Row],[Datum]],2),"")</f>
        <v>16</v>
      </c>
      <c r="B393" s="3">
        <f>IF(TRIM(Tabel24[[#This Row],[Datum]])&lt;&gt;"",(+Tabel24[[#This Row],[Datum]]-DATE(2025,8,20))/7,"")</f>
        <v>33.857142857142854</v>
      </c>
      <c r="C393" s="32">
        <f>IF(TRIM(Tabel24[[#This Row],[Datum]])&lt;&gt;"",Tabel24[[#This Row],[Datum]],"")</f>
        <v>46126</v>
      </c>
      <c r="D393" s="4">
        <v>46126</v>
      </c>
      <c r="E393" s="5"/>
      <c r="F393" s="74" t="s">
        <v>316</v>
      </c>
      <c r="G393" s="5" t="s">
        <v>21</v>
      </c>
    </row>
    <row r="394" spans="1:7" ht="28.5" customHeight="1">
      <c r="A394" s="2" t="str">
        <f>IF(TRIM(Tabel24[[#This Row],[Datum]])&lt;&gt;"",WEEKNUM(Tabel24[[#This Row],[Datum]]),"")</f>
        <v/>
      </c>
      <c r="B394" s="3" t="str">
        <f>IF(TRIM(Tabel24[[#This Row],[Datum]])&lt;&gt;"",(+Tabel24[[#This Row],[Datum]]-DATE(2025,8,20))/7,"")</f>
        <v/>
      </c>
      <c r="C394" s="32" t="str">
        <f>IF(TRIM(Tabel24[[#This Row],[Datum]])&lt;&gt;"",Tabel24[[#This Row],[Datum]],"")</f>
        <v/>
      </c>
      <c r="D394" s="4"/>
      <c r="E394" s="5"/>
      <c r="F394" s="74" t="s">
        <v>317</v>
      </c>
      <c r="G394" s="5" t="s">
        <v>91</v>
      </c>
    </row>
    <row r="395" spans="1:7" ht="28.5" customHeight="1">
      <c r="A395" s="2">
        <f>IF(TRIM(Tabel24[[#This Row],[Datum]])&lt;&gt;"",WEEKNUM(Tabel24[[#This Row],[Datum]],2),"")</f>
        <v>16</v>
      </c>
      <c r="B395" s="3">
        <f>IF(TRIM(Tabel24[[#This Row],[Datum]])&lt;&gt;"",(+Tabel24[[#This Row],[Datum]]-DATE(2025,8,20))/7,"")</f>
        <v>34</v>
      </c>
      <c r="C395" s="32">
        <f>IF(TRIM(Tabel24[[#This Row],[Datum]])&lt;&gt;"",Tabel24[[#This Row],[Datum]],"")</f>
        <v>46127</v>
      </c>
      <c r="D395" s="4">
        <v>46127</v>
      </c>
      <c r="E395" s="5"/>
      <c r="F395" s="74" t="s">
        <v>314</v>
      </c>
      <c r="G395" s="5" t="s">
        <v>21</v>
      </c>
    </row>
    <row r="396" spans="1:7" ht="28.5" customHeight="1">
      <c r="A396" s="2">
        <f>IF(TRIM(Tabel24[[#This Row],[Datum]])&lt;&gt;"",WEEKNUM(Tabel24[[#This Row],[Datum]],2),"")</f>
        <v>16</v>
      </c>
      <c r="B396" s="3">
        <f>IF(TRIM(Tabel24[[#This Row],[Datum]])&lt;&gt;"",(+Tabel24[[#This Row],[Datum]]-DATE(2025,8,20))/7,"")</f>
        <v>34</v>
      </c>
      <c r="C396" s="32">
        <f>IF(TRIM(Tabel24[[#This Row],[Datum]])&lt;&gt;"",Tabel24[[#This Row],[Datum]],"")</f>
        <v>46127</v>
      </c>
      <c r="D396" s="4">
        <v>46127</v>
      </c>
      <c r="E396" s="5"/>
      <c r="F396" s="5" t="s">
        <v>318</v>
      </c>
      <c r="G396" s="5" t="s">
        <v>21</v>
      </c>
    </row>
    <row r="397" spans="1:7" ht="28.5" customHeight="1">
      <c r="A397" s="2">
        <f>IF(TRIM(Tabel24[[#This Row],[Datum]])&lt;&gt;"",WEEKNUM(Tabel24[[#This Row],[Datum]],2),"")</f>
        <v>16</v>
      </c>
      <c r="B397" s="3">
        <f>IF(TRIM(Tabel24[[#This Row],[Datum]])&lt;&gt;"",(+Tabel24[[#This Row],[Datum]]-DATE(2025,8,20))/7,"")</f>
        <v>34</v>
      </c>
      <c r="C397" s="32">
        <f>IF(TRIM(Tabel24[[#This Row],[Datum]])&lt;&gt;"",Tabel24[[#This Row],[Datum]],"")</f>
        <v>46127</v>
      </c>
      <c r="D397" s="4">
        <v>46127</v>
      </c>
      <c r="E397" s="5"/>
      <c r="F397" s="5" t="s">
        <v>319</v>
      </c>
      <c r="G397" s="5" t="s">
        <v>21</v>
      </c>
    </row>
    <row r="398" spans="1:7" ht="28.5" customHeight="1">
      <c r="A398" s="2">
        <f>IF(TRIM(Tabel24[[#This Row],[Datum]])&lt;&gt;"",WEEKNUM(Tabel24[[#This Row],[Datum]],2),"")</f>
        <v>16</v>
      </c>
      <c r="B398" s="3">
        <f>IF(TRIM(Tabel24[[#This Row],[Datum]])&lt;&gt;"",(+Tabel24[[#This Row],[Datum]]-DATE(2025,8,20))/7,"")</f>
        <v>34.142857142857146</v>
      </c>
      <c r="C398" s="32">
        <f>IF(TRIM(Tabel24[[#This Row],[Datum]])&lt;&gt;"",Tabel24[[#This Row],[Datum]],"")</f>
        <v>46128</v>
      </c>
      <c r="D398" s="4">
        <v>46128</v>
      </c>
      <c r="E398" s="5"/>
      <c r="F398" s="5" t="s">
        <v>318</v>
      </c>
      <c r="G398" s="5" t="s">
        <v>21</v>
      </c>
    </row>
    <row r="399" spans="1:7" ht="28.5" customHeight="1">
      <c r="A399" s="2">
        <f>IF(TRIM(Tabel24[[#This Row],[Datum]])&lt;&gt;"",WEEKNUM(Tabel24[[#This Row],[Datum]],2),"")</f>
        <v>16</v>
      </c>
      <c r="B399" s="3">
        <f>IF(TRIM(Tabel24[[#This Row],[Datum]])&lt;&gt;"",(+Tabel24[[#This Row],[Datum]]-DATE(2025,8,20))/7,"")</f>
        <v>34.142857142857146</v>
      </c>
      <c r="C399" s="32">
        <f>IF(TRIM(Tabel24[[#This Row],[Datum]])&lt;&gt;"",Tabel24[[#This Row],[Datum]],"")</f>
        <v>46128</v>
      </c>
      <c r="D399" s="4">
        <v>46128</v>
      </c>
      <c r="E399" s="5"/>
      <c r="F399" s="74" t="s">
        <v>320</v>
      </c>
      <c r="G399" s="5" t="s">
        <v>21</v>
      </c>
    </row>
    <row r="400" spans="1:7" ht="28.5" customHeight="1">
      <c r="A400" s="2">
        <f>IF(TRIM(Tabel24[[#This Row],[Datum]])&lt;&gt;"",WEEKNUM(Tabel24[[#This Row],[Datum]],2),"")</f>
        <v>16</v>
      </c>
      <c r="B400" s="3">
        <f>IF(TRIM(Tabel24[[#This Row],[Datum]])&lt;&gt;"",(+Tabel24[[#This Row],[Datum]]-DATE(2025,8,20))/7,"")</f>
        <v>34.142857142857146</v>
      </c>
      <c r="C400" s="32">
        <f>IF(TRIM(Tabel24[[#This Row],[Datum]])&lt;&gt;"",Tabel24[[#This Row],[Datum]],"")</f>
        <v>46128</v>
      </c>
      <c r="D400" s="4">
        <v>46128</v>
      </c>
      <c r="E400" s="5"/>
      <c r="F400" s="74" t="s">
        <v>314</v>
      </c>
      <c r="G400" s="5" t="s">
        <v>91</v>
      </c>
    </row>
    <row r="401" spans="1:7" ht="28.5" customHeight="1">
      <c r="A401" s="2">
        <f>IF(TRIM(Tabel24[[#This Row],[Datum]])&lt;&gt;"",WEEKNUM(Tabel24[[#This Row],[Datum]],2),"")</f>
        <v>16</v>
      </c>
      <c r="B401" s="3">
        <f>IF(TRIM(Tabel24[[#This Row],[Datum]])&lt;&gt;"",(+Tabel24[[#This Row],[Datum]]-DATE(2025,8,20))/7,"")</f>
        <v>34.142857142857146</v>
      </c>
      <c r="C401" s="32">
        <f>IF(TRIM(Tabel24[[#This Row],[Datum]])&lt;&gt;"",Tabel24[[#This Row],[Datum]],"")</f>
        <v>46128</v>
      </c>
      <c r="D401" s="4">
        <v>46128</v>
      </c>
      <c r="E401" s="5"/>
      <c r="F401" s="5" t="s">
        <v>319</v>
      </c>
      <c r="G401" s="5" t="s">
        <v>21</v>
      </c>
    </row>
    <row r="402" spans="1:7" ht="28.5" customHeight="1">
      <c r="A402" s="2" t="str">
        <f>IF(TRIM(Tabel24[[#This Row],[Datum]])&lt;&gt;"",WEEKNUM(Tabel24[[#This Row],[Datum]]),"")</f>
        <v/>
      </c>
      <c r="B402" s="3" t="str">
        <f>IF(TRIM(Tabel24[[#This Row],[Datum]])&lt;&gt;"",(+Tabel24[[#This Row],[Datum]]-DATE(2025,8,20))/7,"")</f>
        <v/>
      </c>
      <c r="C402" s="32" t="str">
        <f>IF(TRIM(Tabel24[[#This Row],[Datum]])&lt;&gt;"",Tabel24[[#This Row],[Datum]],"")</f>
        <v/>
      </c>
      <c r="D402" s="4"/>
      <c r="E402" s="5"/>
      <c r="F402" s="5" t="s">
        <v>317</v>
      </c>
      <c r="G402" s="5" t="s">
        <v>91</v>
      </c>
    </row>
    <row r="403" spans="1:7" ht="28.5" customHeight="1">
      <c r="A403" s="2">
        <f>IF(TRIM(Tabel24[[#This Row],[Datum]])&lt;&gt;"",WEEKNUM(Tabel24[[#This Row],[Datum]],2),"")</f>
        <v>16</v>
      </c>
      <c r="B403" s="3">
        <f>IF(TRIM(Tabel24[[#This Row],[Datum]])&lt;&gt;"",(+Tabel24[[#This Row],[Datum]]-DATE(2025,8,20))/7,"")</f>
        <v>34.285714285714285</v>
      </c>
      <c r="C403" s="32">
        <f>IF(TRIM(Tabel24[[#This Row],[Datum]])&lt;&gt;"",Tabel24[[#This Row],[Datum]],"")</f>
        <v>46129</v>
      </c>
      <c r="D403" s="4">
        <v>46129</v>
      </c>
      <c r="E403" s="5"/>
      <c r="F403" s="5" t="s">
        <v>318</v>
      </c>
      <c r="G403" s="5" t="s">
        <v>91</v>
      </c>
    </row>
    <row r="404" spans="1:7" ht="28.5" customHeight="1">
      <c r="A404" s="2">
        <f>IF(TRIM(Tabel24[[#This Row],[Datum]])&lt;&gt;"",WEEKNUM(Tabel24[[#This Row],[Datum]],2),"")</f>
        <v>16</v>
      </c>
      <c r="B404" s="3">
        <f>IF(TRIM(Tabel24[[#This Row],[Datum]])&lt;&gt;"",(+Tabel24[[#This Row],[Datum]]-DATE(2025,8,20))/7,"")</f>
        <v>34.285714285714285</v>
      </c>
      <c r="C404" s="32">
        <f>IF(TRIM(Tabel24[[#This Row],[Datum]])&lt;&gt;"",Tabel24[[#This Row],[Datum]],"")</f>
        <v>46129</v>
      </c>
      <c r="D404" s="4">
        <v>46129</v>
      </c>
      <c r="E404" s="5"/>
      <c r="F404" s="74" t="s">
        <v>321</v>
      </c>
      <c r="G404" s="5" t="s">
        <v>21</v>
      </c>
    </row>
    <row r="405" spans="1:7" ht="28.5" customHeight="1">
      <c r="A405" s="2">
        <f>IF(TRIM(Tabel24[[#This Row],[Datum]])&lt;&gt;"",WEEKNUM(Tabel24[[#This Row],[Datum]]),"")</f>
        <v>16</v>
      </c>
      <c r="B405" s="3">
        <f>IF(TRIM(Tabel24[[#This Row],[Datum]])&lt;&gt;"",(+Tabel24[[#This Row],[Datum]]-DATE(2025,8,20))/7,"")</f>
        <v>34.285714285714285</v>
      </c>
      <c r="C405" s="32">
        <f>IF(TRIM(Tabel24[[#This Row],[Datum]])&lt;&gt;"",Tabel24[[#This Row],[Datum]],"")</f>
        <v>46129</v>
      </c>
      <c r="D405" s="4">
        <v>46129</v>
      </c>
      <c r="E405" s="5"/>
      <c r="F405" s="74" t="s">
        <v>322</v>
      </c>
      <c r="G405" s="5" t="s">
        <v>91</v>
      </c>
    </row>
    <row r="406" spans="1:7" ht="28.5" customHeight="1">
      <c r="A406" s="2">
        <f>IF(TRIM(Tabel24[[#This Row],[Datum]])&lt;&gt;"",WEEKNUM(Tabel24[[#This Row],[Datum]],2),"")</f>
        <v>16</v>
      </c>
      <c r="B406" s="3">
        <f>IF(TRIM(Tabel24[[#This Row],[Datum]])&lt;&gt;"",(+Tabel24[[#This Row],[Datum]]-DATE(2025,8,20))/7,"")</f>
        <v>34.285714285714285</v>
      </c>
      <c r="C406" s="32">
        <f>IF(TRIM(Tabel24[[#This Row],[Datum]])&lt;&gt;"",Tabel24[[#This Row],[Datum]],"")</f>
        <v>46129</v>
      </c>
      <c r="D406" s="4">
        <v>46129</v>
      </c>
      <c r="E406" s="5"/>
      <c r="F406" s="74" t="s">
        <v>323</v>
      </c>
      <c r="G406" s="5" t="s">
        <v>21</v>
      </c>
    </row>
    <row r="407" spans="1:7" ht="28.5" customHeight="1">
      <c r="A407" s="2">
        <f>IF(TRIM(Tabel24[[#This Row],[Datum]])&lt;&gt;"",WEEKNUM(Tabel24[[#This Row],[Datum]],2),"")</f>
        <v>16</v>
      </c>
      <c r="B407" s="3">
        <f>IF(TRIM(Tabel24[[#This Row],[Datum]])&lt;&gt;"",(+Tabel24[[#This Row],[Datum]]-DATE(2025,8,20))/7,"")</f>
        <v>34.285714285714285</v>
      </c>
      <c r="C407" s="32">
        <f>IF(TRIM(Tabel24[[#This Row],[Datum]])&lt;&gt;"",Tabel24[[#This Row],[Datum]],"")</f>
        <v>46129</v>
      </c>
      <c r="D407" s="4">
        <v>46129</v>
      </c>
      <c r="E407" s="5"/>
      <c r="F407" s="5" t="s">
        <v>319</v>
      </c>
      <c r="G407" s="5" t="s">
        <v>21</v>
      </c>
    </row>
    <row r="408" spans="1:7" ht="28.5" customHeight="1">
      <c r="A408" s="2">
        <f>IF(TRIM(Tabel24[[#This Row],[Datum]])&lt;&gt;"",WEEKNUM(Tabel24[[#This Row],[Datum]],2),"")</f>
        <v>16</v>
      </c>
      <c r="B408" s="3">
        <f>IF(TRIM(Tabel24[[#This Row],[Datum]])&lt;&gt;"",(+Tabel24[[#This Row],[Datum]]-DATE(2025,8,20))/7,"")</f>
        <v>34.428571428571431</v>
      </c>
      <c r="C408" s="32">
        <f>IF(TRIM(Tabel24[[#This Row],[Datum]])&lt;&gt;"",Tabel24[[#This Row],[Datum]],"")</f>
        <v>46130</v>
      </c>
      <c r="D408" s="4">
        <v>46130</v>
      </c>
      <c r="E408" s="5"/>
      <c r="F408" s="5" t="s">
        <v>324</v>
      </c>
      <c r="G408" s="5" t="s">
        <v>21</v>
      </c>
    </row>
    <row r="409" spans="1:7" ht="28.5" customHeight="1">
      <c r="A409" s="2">
        <f>IF(TRIM(Tabel24[[#This Row],[Datum]])&lt;&gt;"",WEEKNUM(Tabel24[[#This Row],[Datum]]),"")</f>
        <v>16</v>
      </c>
      <c r="B409" s="3">
        <f>IF(TRIM(Tabel24[[#This Row],[Datum]])&lt;&gt;"",(+Tabel24[[#This Row],[Datum]]-DATE(2025,8,20))/7,"")</f>
        <v>34.428571428571431</v>
      </c>
      <c r="C409" s="32">
        <f>IF(TRIM(Tabel24[[#This Row],[Datum]])&lt;&gt;"",Tabel24[[#This Row],[Datum]],"")</f>
        <v>46130</v>
      </c>
      <c r="D409" s="4">
        <v>46130</v>
      </c>
      <c r="E409" s="5"/>
      <c r="F409" s="5" t="s">
        <v>325</v>
      </c>
      <c r="G409" s="5" t="s">
        <v>91</v>
      </c>
    </row>
    <row r="410" spans="1:7" ht="28.5" customHeight="1">
      <c r="A410" s="2">
        <f>IF(TRIM(Tabel24[[#This Row],[Datum]])&lt;&gt;"",WEEKNUM(Tabel24[[#This Row],[Datum]],2),"")</f>
        <v>17</v>
      </c>
      <c r="B410" s="3">
        <f>IF(TRIM(Tabel24[[#This Row],[Datum]])&lt;&gt;"",(+Tabel24[[#This Row],[Datum]]-DATE(2025,8,20))/7,"")</f>
        <v>34.714285714285715</v>
      </c>
      <c r="C410" s="32">
        <f>IF(TRIM(Tabel24[[#This Row],[Datum]])&lt;&gt;"",Tabel24[[#This Row],[Datum]],"")</f>
        <v>46132</v>
      </c>
      <c r="D410" s="4">
        <v>46132</v>
      </c>
      <c r="E410" s="5"/>
      <c r="F410" s="6" t="s">
        <v>326</v>
      </c>
      <c r="G410" s="5" t="s">
        <v>9</v>
      </c>
    </row>
    <row r="411" spans="1:7" ht="28.5" customHeight="1">
      <c r="A411" s="2">
        <f>IF(TRIM(Tabel24[[#This Row],[Datum]])&lt;&gt;"",WEEKNUM(Tabel24[[#This Row],[Datum]],2),"")</f>
        <v>17</v>
      </c>
      <c r="B411" s="3">
        <f>IF(TRIM(Tabel24[[#This Row],[Datum]])&lt;&gt;"",(+Tabel24[[#This Row],[Datum]]-DATE(2025,8,20))/7,"")</f>
        <v>34.714285714285715</v>
      </c>
      <c r="C411" s="32" t="s">
        <v>38</v>
      </c>
      <c r="D411" s="4">
        <v>46132</v>
      </c>
      <c r="E411" s="5"/>
      <c r="F411" s="5" t="s">
        <v>327</v>
      </c>
      <c r="G411" s="5" t="s">
        <v>91</v>
      </c>
    </row>
    <row r="412" spans="1:7" ht="28.5" customHeight="1">
      <c r="A412" s="2">
        <f>IF(TRIM(Tabel24[[#This Row],[Datum]])&lt;&gt;"",WEEKNUM(Tabel24[[#This Row],[Datum]],2),"")</f>
        <v>17</v>
      </c>
      <c r="B412" s="3">
        <f>IF(TRIM(Tabel24[[#This Row],[Datum]])&lt;&gt;"",(+Tabel24[[#This Row],[Datum]]-DATE(2025,8,20))/7,"")</f>
        <v>34.714285714285715</v>
      </c>
      <c r="C412" s="32">
        <f>IF(TRIM(Tabel24[[#This Row],[Datum]])&lt;&gt;"",Tabel24[[#This Row],[Datum]],"")</f>
        <v>46132</v>
      </c>
      <c r="D412" s="4">
        <v>46132</v>
      </c>
      <c r="E412" s="5"/>
      <c r="F412" s="74" t="s">
        <v>328</v>
      </c>
      <c r="G412" s="5" t="s">
        <v>21</v>
      </c>
    </row>
    <row r="413" spans="1:7" ht="28.5" customHeight="1">
      <c r="A413" s="2">
        <f>IF(TRIM(Tabel24[[#This Row],[Datum]])&lt;&gt;"",WEEKNUM(Tabel24[[#This Row],[Datum]],2),"")</f>
        <v>17</v>
      </c>
      <c r="B413" s="3">
        <f>IF(TRIM(Tabel24[[#This Row],[Datum]])&lt;&gt;"",(+Tabel24[[#This Row],[Datum]]-DATE(2025,8,20))/7,"")</f>
        <v>34.714285714285715</v>
      </c>
      <c r="C413" s="32" t="s">
        <v>38</v>
      </c>
      <c r="D413" s="4">
        <v>46132</v>
      </c>
      <c r="E413" s="5"/>
      <c r="F413" s="103" t="s">
        <v>329</v>
      </c>
      <c r="G413" s="5" t="s">
        <v>21</v>
      </c>
    </row>
    <row r="414" spans="1:7" ht="28.5" customHeight="1">
      <c r="A414" s="2">
        <f>IF(TRIM(Tabel24[[#This Row],[Datum]])&lt;&gt;"",WEEKNUM(Tabel24[[#This Row],[Datum]],2),"")</f>
        <v>17</v>
      </c>
      <c r="B414" s="3">
        <f>IF(TRIM(Tabel24[[#This Row],[Datum]])&lt;&gt;"",(+Tabel24[[#This Row],[Datum]]-DATE(2025,8,20))/7,"")</f>
        <v>34.714285714285715</v>
      </c>
      <c r="C414" s="32">
        <f>IF(TRIM(Tabel24[[#This Row],[Datum]])&lt;&gt;"",Tabel24[[#This Row],[Datum]],"")</f>
        <v>46132</v>
      </c>
      <c r="D414" s="4">
        <v>46132</v>
      </c>
      <c r="E414" s="5"/>
      <c r="F414" s="5" t="s">
        <v>318</v>
      </c>
      <c r="G414" s="5" t="s">
        <v>91</v>
      </c>
    </row>
    <row r="415" spans="1:7" ht="28.5" customHeight="1">
      <c r="A415" s="2">
        <f>IF(TRIM(Tabel24[[#This Row],[Datum]])&lt;&gt;"",WEEKNUM(Tabel24[[#This Row],[Datum]],2),"")</f>
        <v>17</v>
      </c>
      <c r="B415" s="3">
        <f>IF(TRIM(Tabel24[[#This Row],[Datum]])&lt;&gt;"",(+Tabel24[[#This Row],[Datum]]-DATE(2025,8,20))/7,"")</f>
        <v>34.857142857142854</v>
      </c>
      <c r="C415" s="32">
        <f>IF(TRIM(Tabel24[[#This Row],[Datum]])&lt;&gt;"",Tabel24[[#This Row],[Datum]],"")</f>
        <v>46133</v>
      </c>
      <c r="D415" s="4">
        <v>46133</v>
      </c>
      <c r="E415" s="5"/>
      <c r="F415" s="6" t="s">
        <v>330</v>
      </c>
    </row>
    <row r="416" spans="1:7" ht="28.5" customHeight="1">
      <c r="A416" s="2">
        <f>IF(TRIM(Tabel24[[#This Row],[Datum]])&lt;&gt;"",WEEKNUM(Tabel24[[#This Row],[Datum]],2),"")</f>
        <v>17</v>
      </c>
      <c r="B416" s="3">
        <f>IF(TRIM(Tabel24[[#This Row],[Datum]])&lt;&gt;"",(+Tabel24[[#This Row],[Datum]]-DATE(2025,8,20))/7,"")</f>
        <v>34.857142857142854</v>
      </c>
      <c r="C416" s="32">
        <f>IF(TRIM(Tabel24[[#This Row],[Datum]])&lt;&gt;"",Tabel24[[#This Row],[Datum]],"")</f>
        <v>46133</v>
      </c>
      <c r="D416" s="4">
        <v>46133</v>
      </c>
      <c r="E416" s="5"/>
      <c r="F416" s="5" t="s">
        <v>318</v>
      </c>
      <c r="G416" s="5" t="s">
        <v>91</v>
      </c>
    </row>
    <row r="417" spans="1:7" ht="28.5" customHeight="1">
      <c r="A417" s="2">
        <f>IF(TRIM(Tabel24[[#This Row],[Datum]])&lt;&gt;"",WEEKNUM(Tabel24[[#This Row],[Datum]],2),"")</f>
        <v>17</v>
      </c>
      <c r="B417" s="3">
        <f>IF(TRIM(Tabel24[[#This Row],[Datum]])&lt;&gt;"",(+Tabel24[[#This Row],[Datum]]-DATE(2025,8,20))/7,"")</f>
        <v>34.857142857142854</v>
      </c>
      <c r="C417" s="32" t="s">
        <v>70</v>
      </c>
      <c r="D417" s="4">
        <v>46133</v>
      </c>
      <c r="E417" s="5"/>
      <c r="F417" s="103" t="s">
        <v>331</v>
      </c>
      <c r="G417" s="5" t="s">
        <v>21</v>
      </c>
    </row>
    <row r="418" spans="1:7" ht="28.5" customHeight="1">
      <c r="A418" s="2">
        <f>IF(TRIM(Tabel24[[#This Row],[Datum]])&lt;&gt;"",WEEKNUM(Tabel24[[#This Row],[Datum]],2),"")</f>
        <v>17</v>
      </c>
      <c r="B418" s="3">
        <f>IF(TRIM(Tabel24[[#This Row],[Datum]])&lt;&gt;"",(+Tabel24[[#This Row],[Datum]]-DATE(2025,8,20))/7,"")</f>
        <v>34.857142857142854</v>
      </c>
      <c r="C418" s="32">
        <f>IF(TRIM(Tabel24[[#This Row],[Datum]])&lt;&gt;"",Tabel24[[#This Row],[Datum]],"")</f>
        <v>46133</v>
      </c>
      <c r="D418" s="4">
        <v>46133</v>
      </c>
      <c r="E418" s="5"/>
      <c r="F418" s="74" t="s">
        <v>332</v>
      </c>
      <c r="G418" s="5" t="s">
        <v>21</v>
      </c>
    </row>
    <row r="419" spans="1:7" ht="28.5" customHeight="1">
      <c r="A419" s="57">
        <f>IF(TRIM(Tabel24[[#This Row],[Datum]])&lt;&gt;"",WEEKNUM(Tabel24[[#This Row],[Datum]]),"")</f>
        <v>17</v>
      </c>
      <c r="B419" s="53">
        <f>IF(TRIM(Tabel24[[#This Row],[Datum]])&lt;&gt;"",(+Tabel24[[#This Row],[Datum]]-DATE(2025,8,20))/7,"")</f>
        <v>34.857142857142854</v>
      </c>
      <c r="C419" s="54" t="s">
        <v>70</v>
      </c>
      <c r="D419" s="55">
        <v>46133</v>
      </c>
      <c r="E419" s="56"/>
      <c r="F419" s="97" t="s">
        <v>333</v>
      </c>
      <c r="G419" s="56" t="s">
        <v>91</v>
      </c>
    </row>
    <row r="420" spans="1:7" ht="28.5" customHeight="1">
      <c r="A420" s="2">
        <f>IF(TRIM(Tabel24[[#This Row],[Datum]])&lt;&gt;"",WEEKNUM(Tabel24[[#This Row],[Datum]]),"")</f>
        <v>17</v>
      </c>
      <c r="B420" s="3">
        <f>IF(TRIM(Tabel24[[#This Row],[Datum]])&lt;&gt;"",(+Tabel24[[#This Row],[Datum]]-DATE(2025,8,20))/7,"")</f>
        <v>34.857142857142854</v>
      </c>
      <c r="C420" s="182" t="s">
        <v>70</v>
      </c>
      <c r="D420" s="183">
        <v>46133</v>
      </c>
      <c r="E420" s="5"/>
      <c r="F420" s="74" t="s">
        <v>334</v>
      </c>
    </row>
    <row r="421" spans="1:7" ht="28.5" customHeight="1">
      <c r="A421" s="2">
        <f>IF(TRIM(Tabel24[[#This Row],[Datum]])&lt;&gt;"",WEEKNUM(Tabel24[[#This Row],[Datum]],2),"")</f>
        <v>17</v>
      </c>
      <c r="B421" s="3">
        <f>IF(TRIM(Tabel24[[#This Row],[Datum]])&lt;&gt;"",(+Tabel24[[#This Row],[Datum]]-DATE(2025,8,20))/7,"")</f>
        <v>34.857142857142854</v>
      </c>
      <c r="C421" s="32" t="s">
        <v>70</v>
      </c>
      <c r="D421" s="4">
        <v>46133</v>
      </c>
      <c r="E421" s="5"/>
      <c r="F421" s="74" t="s">
        <v>335</v>
      </c>
      <c r="G421" s="5" t="s">
        <v>21</v>
      </c>
    </row>
    <row r="422" spans="1:7" ht="28.5" customHeight="1">
      <c r="A422" s="2">
        <f>IF(TRIM(Tabel24[[#This Row],[Datum]])&lt;&gt;"",WEEKNUM(Tabel24[[#This Row],[Datum]],2),"")</f>
        <v>17</v>
      </c>
      <c r="B422" s="3">
        <f>IF(TRIM(Tabel24[[#This Row],[Datum]])&lt;&gt;"",(+Tabel24[[#This Row],[Datum]]-DATE(2025,8,20))/7,"")</f>
        <v>34.857142857142854</v>
      </c>
      <c r="C422" s="32">
        <f>IF(TRIM(Tabel24[[#This Row],[Datum]])&lt;&gt;"",Tabel24[[#This Row],[Datum]],"")</f>
        <v>46133</v>
      </c>
      <c r="D422" s="4">
        <v>46133</v>
      </c>
      <c r="E422" s="5"/>
      <c r="F422" s="74" t="s">
        <v>336</v>
      </c>
      <c r="G422" s="5" t="s">
        <v>21</v>
      </c>
    </row>
    <row r="423" spans="1:7" ht="28.5" customHeight="1">
      <c r="A423" s="88">
        <f>IF(TRIM(Tabel24[[#This Row],[Datum]])&lt;&gt;"",WEEKNUM(Tabel24[[#This Row],[Datum]],2),"")</f>
        <v>17</v>
      </c>
      <c r="B423" s="89">
        <f>IF(TRIM(Tabel24[[#This Row],[Datum]])&lt;&gt;"",(+Tabel24[[#This Row],[Datum]]-DATE(2025,8,20))/7,"")</f>
        <v>35</v>
      </c>
      <c r="C423" s="90">
        <f>IF(TRIM(Tabel24[[#This Row],[Datum]])&lt;&gt;"",Tabel24[[#This Row],[Datum]],"")</f>
        <v>46134</v>
      </c>
      <c r="D423" s="91">
        <v>46134</v>
      </c>
      <c r="E423" s="92"/>
      <c r="F423" s="93" t="s">
        <v>337</v>
      </c>
      <c r="G423" s="94" t="s">
        <v>21</v>
      </c>
    </row>
    <row r="424" spans="1:7" ht="28.5" customHeight="1">
      <c r="A424" s="88">
        <f>IF(TRIM(Tabel24[[#This Row],[Datum]])&lt;&gt;"",WEEKNUM(Tabel24[[#This Row],[Datum]],2),"")</f>
        <v>17</v>
      </c>
      <c r="B424" s="89">
        <f>IF(TRIM(Tabel24[[#This Row],[Datum]])&lt;&gt;"",(+Tabel24[[#This Row],[Datum]]-DATE(2025,8,20))/7,"")</f>
        <v>35.142857142857146</v>
      </c>
      <c r="C424" s="90">
        <f>IF(TRIM(Tabel24[[#This Row],[Datum]])&lt;&gt;"",Tabel24[[#This Row],[Datum]],"")</f>
        <v>46135</v>
      </c>
      <c r="D424" s="91">
        <v>46135</v>
      </c>
      <c r="E424" s="92"/>
      <c r="F424" s="93" t="s">
        <v>337</v>
      </c>
      <c r="G424" s="94" t="s">
        <v>21</v>
      </c>
    </row>
    <row r="425" spans="1:7" ht="28.5" customHeight="1">
      <c r="A425" s="88">
        <f>IF(TRIM(Tabel24[[#This Row],[Datum]])&lt;&gt;"",WEEKNUM(Tabel24[[#This Row],[Datum]],2),"")</f>
        <v>17</v>
      </c>
      <c r="B425" s="89">
        <f>IF(TRIM(Tabel24[[#This Row],[Datum]])&lt;&gt;"",(+Tabel24[[#This Row],[Datum]]-DATE(2025,8,20))/7,"")</f>
        <v>35.142857142857146</v>
      </c>
      <c r="C425" s="90">
        <f>IF(TRIM(Tabel24[[#This Row],[Datum]])&lt;&gt;"",Tabel24[[#This Row],[Datum]],"")</f>
        <v>46135</v>
      </c>
      <c r="D425" s="91">
        <v>46135</v>
      </c>
      <c r="E425" s="92"/>
      <c r="F425" s="93" t="s">
        <v>337</v>
      </c>
      <c r="G425" s="94" t="s">
        <v>21</v>
      </c>
    </row>
    <row r="426" spans="1:7" ht="28.5" customHeight="1">
      <c r="A426" s="88">
        <f>IF(TRIM(Tabel24[[#This Row],[Datum]])&lt;&gt;"",WEEKNUM(Tabel24[[#This Row],[Datum]],2),"")</f>
        <v>17</v>
      </c>
      <c r="B426" s="89">
        <f>IF(TRIM(Tabel24[[#This Row],[Datum]])&lt;&gt;"",(+Tabel24[[#This Row],[Datum]]-DATE(2025,8,20))/7,"")</f>
        <v>35.285714285714285</v>
      </c>
      <c r="C426" s="90">
        <f>IF(TRIM(Tabel24[[#This Row],[Datum]])&lt;&gt;"",Tabel24[[#This Row],[Datum]],"")</f>
        <v>46136</v>
      </c>
      <c r="D426" s="91">
        <v>46136</v>
      </c>
      <c r="E426" s="92"/>
      <c r="F426" s="93" t="s">
        <v>337</v>
      </c>
      <c r="G426" s="94" t="s">
        <v>21</v>
      </c>
    </row>
    <row r="427" spans="1:7" ht="28.5" customHeight="1">
      <c r="A427" s="2">
        <f>IF(TRIM(Tabel24[[#This Row],[Datum]])&lt;&gt;"",WEEKNUM(Tabel24[[#This Row],[Datum]],2),"")</f>
        <v>18</v>
      </c>
      <c r="B427" s="3">
        <f>IF(TRIM(Tabel24[[#This Row],[Datum]])&lt;&gt;"",(+Tabel24[[#This Row],[Datum]]-DATE(2025,8,20))/7,"")</f>
        <v>35.714285714285715</v>
      </c>
      <c r="C427" s="32">
        <f>IF(TRIM(Tabel24[[#This Row],[Datum]])&lt;&gt;"",Tabel24[[#This Row],[Datum]],"")</f>
        <v>46139</v>
      </c>
      <c r="D427" s="4">
        <v>46139</v>
      </c>
      <c r="E427" s="5"/>
      <c r="F427" s="6" t="s">
        <v>338</v>
      </c>
      <c r="G427" s="5" t="s">
        <v>9</v>
      </c>
    </row>
    <row r="428" spans="1:7" ht="28.5" customHeight="1">
      <c r="A428" s="2">
        <f>IF(TRIM(Tabel24[[#This Row],[Datum]])&lt;&gt;"",WEEKNUM(Tabel24[[#This Row],[Datum]],2),"")</f>
        <v>18</v>
      </c>
      <c r="B428" s="3">
        <f>IF(TRIM(Tabel24[[#This Row],[Datum]])&lt;&gt;"",(+Tabel24[[#This Row],[Datum]]-DATE(2025,8,20))/7,"")</f>
        <v>35.714285714285715</v>
      </c>
      <c r="C428" s="32">
        <f>IF(TRIM(Tabel24[[#This Row],[Datum]])&lt;&gt;"",Tabel24[[#This Row],[Datum]],"")</f>
        <v>46139</v>
      </c>
      <c r="D428" s="4">
        <v>46139</v>
      </c>
      <c r="E428" s="5"/>
      <c r="F428" s="6" t="s">
        <v>337</v>
      </c>
      <c r="G428" s="5" t="s">
        <v>21</v>
      </c>
    </row>
    <row r="429" spans="1:7" ht="28.5" customHeight="1">
      <c r="A429" s="2">
        <f>IF(TRIM(Tabel24[[#This Row],[Datum]])&lt;&gt;"",WEEKNUM(Tabel24[[#This Row],[Datum]],2),"")</f>
        <v>18</v>
      </c>
      <c r="B429" s="3">
        <f>IF(TRIM(Tabel24[[#This Row],[Datum]])&lt;&gt;"",(+Tabel24[[#This Row],[Datum]]-DATE(2025,8,20))/7,"")</f>
        <v>35.857142857142854</v>
      </c>
      <c r="C429" s="32">
        <f>IF(TRIM(Tabel24[[#This Row],[Datum]])&lt;&gt;"",Tabel24[[#This Row],[Datum]],"")</f>
        <v>46140</v>
      </c>
      <c r="D429" s="4">
        <v>46140</v>
      </c>
      <c r="E429" s="5"/>
      <c r="F429" s="6" t="s">
        <v>337</v>
      </c>
      <c r="G429" s="5" t="s">
        <v>21</v>
      </c>
    </row>
    <row r="430" spans="1:7" ht="28.5" customHeight="1">
      <c r="A430" s="2">
        <f>IF(TRIM(Tabel24[[#This Row],[Datum]])&lt;&gt;"",WEEKNUM(Tabel24[[#This Row],[Datum]],2),"")</f>
        <v>18</v>
      </c>
      <c r="B430" s="3">
        <f>IF(TRIM(Tabel24[[#This Row],[Datum]])&lt;&gt;"",(+Tabel24[[#This Row],[Datum]]-DATE(2025,8,20))/7,"")</f>
        <v>36</v>
      </c>
      <c r="C430" s="32">
        <f>IF(TRIM(Tabel24[[#This Row],[Datum]])&lt;&gt;"",Tabel24[[#This Row],[Datum]],"")</f>
        <v>46141</v>
      </c>
      <c r="D430" s="4">
        <v>46141</v>
      </c>
      <c r="E430" s="5"/>
      <c r="F430" s="6" t="s">
        <v>337</v>
      </c>
      <c r="G430" s="5" t="s">
        <v>21</v>
      </c>
    </row>
    <row r="431" spans="1:7" ht="28.5" customHeight="1">
      <c r="A431" s="2">
        <f>IF(TRIM(Tabel24[[#This Row],[Datum]])&lt;&gt;"",WEEKNUM(Tabel24[[#This Row],[Datum]],2),"")</f>
        <v>18</v>
      </c>
      <c r="B431" s="3">
        <f>IF(TRIM(Tabel24[[#This Row],[Datum]])&lt;&gt;"",(+Tabel24[[#This Row],[Datum]]-DATE(2025,8,20))/7,"")</f>
        <v>36.142857142857146</v>
      </c>
      <c r="C431" s="32">
        <f>IF(TRIM(Tabel24[[#This Row],[Datum]])&lt;&gt;"",Tabel24[[#This Row],[Datum]],"")</f>
        <v>46142</v>
      </c>
      <c r="D431" s="4">
        <v>46142</v>
      </c>
      <c r="E431" s="5"/>
      <c r="F431" s="6" t="s">
        <v>337</v>
      </c>
      <c r="G431" s="5" t="s">
        <v>21</v>
      </c>
    </row>
    <row r="432" spans="1:7" ht="28.5" customHeight="1">
      <c r="A432" s="2">
        <f>IF(TRIM(Tabel24[[#This Row],[Datum]])&lt;&gt;"",WEEKNUM(Tabel24[[#This Row],[Datum]],2),"")</f>
        <v>18</v>
      </c>
      <c r="B432" s="3">
        <f>IF(TRIM(Tabel24[[#This Row],[Datum]])&lt;&gt;"",(+Tabel24[[#This Row],[Datum]]-DATE(2025,8,20))/7,"")</f>
        <v>36.285714285714285</v>
      </c>
      <c r="C432" s="32">
        <f>IF(TRIM(Tabel24[[#This Row],[Datum]])&lt;&gt;"",Tabel24[[#This Row],[Datum]],"")</f>
        <v>46143</v>
      </c>
      <c r="D432" s="4">
        <v>46143</v>
      </c>
      <c r="E432" s="5"/>
      <c r="F432" s="6" t="s">
        <v>337</v>
      </c>
      <c r="G432" s="5" t="s">
        <v>21</v>
      </c>
    </row>
    <row r="433" spans="1:7" ht="28.5" customHeight="1">
      <c r="A433" s="2">
        <f>IF(TRIM(Tabel24[[#This Row],[Datum]])&lt;&gt;"",WEEKNUM(Tabel24[[#This Row],[Datum]],2),"")</f>
        <v>18</v>
      </c>
      <c r="B433" s="3">
        <f>IF(TRIM(Tabel24[[#This Row],[Datum]])&lt;&gt;"",(+Tabel24[[#This Row],[Datum]]-DATE(2025,8,20))/7,"")</f>
        <v>36.285714285714285</v>
      </c>
      <c r="C433" s="32">
        <f>IF(TRIM(Tabel24[[#This Row],[Datum]])&lt;&gt;"",Tabel24[[#This Row],[Datum]],"")</f>
        <v>46143</v>
      </c>
      <c r="D433" s="4">
        <v>46143</v>
      </c>
      <c r="E433" s="5"/>
      <c r="F433" s="74" t="s">
        <v>339</v>
      </c>
      <c r="G433" s="5" t="s">
        <v>91</v>
      </c>
    </row>
    <row r="434" spans="1:7" ht="28.5" customHeight="1">
      <c r="A434" s="2">
        <f>IF(TRIM(Tabel24[[#This Row],[Datum]])&lt;&gt;"",WEEKNUM(Tabel24[[#This Row],[Datum]],2),"")</f>
        <v>18</v>
      </c>
      <c r="B434" s="3">
        <f>IF(TRIM(Tabel24[[#This Row],[Datum]])&lt;&gt;"",(+Tabel24[[#This Row],[Datum]]-DATE(2025,8,20))/7,"")</f>
        <v>36.428571428571431</v>
      </c>
      <c r="C434" s="32">
        <f>IF(TRIM(Tabel24[[#This Row],[Datum]])&lt;&gt;"",Tabel24[[#This Row],[Datum]],"")</f>
        <v>46144</v>
      </c>
      <c r="D434" s="4">
        <v>46144</v>
      </c>
      <c r="E434" s="5"/>
      <c r="F434" s="74" t="s">
        <v>340</v>
      </c>
      <c r="G434" s="5" t="s">
        <v>21</v>
      </c>
    </row>
    <row r="435" spans="1:7" ht="28.5" customHeight="1">
      <c r="A435" s="2">
        <f>IF(TRIM(Tabel24[[#This Row],[Datum]])&lt;&gt;"",WEEKNUM(Tabel24[[#This Row],[Datum]],2),"")</f>
        <v>19</v>
      </c>
      <c r="B435" s="3">
        <f>IF(TRIM(Tabel24[[#This Row],[Datum]])&lt;&gt;"",(+Tabel24[[#This Row],[Datum]]-DATE(2025,8,20))/7,"")</f>
        <v>36.714285714285715</v>
      </c>
      <c r="C435" s="32">
        <f>IF(TRIM(Tabel24[[#This Row],[Datum]])&lt;&gt;"",Tabel24[[#This Row],[Datum]],"")</f>
        <v>46146</v>
      </c>
      <c r="D435" s="4">
        <v>46146</v>
      </c>
      <c r="E435" s="5"/>
      <c r="F435" s="6" t="s">
        <v>341</v>
      </c>
      <c r="G435" s="5" t="s">
        <v>9</v>
      </c>
    </row>
    <row r="436" spans="1:7" ht="28.5" customHeight="1">
      <c r="A436" s="88">
        <f>IF(TRIM(Tabel24[[#This Row],[Datum]])&lt;&gt;"",WEEKNUM(Tabel24[[#This Row],[Datum]],2),"")</f>
        <v>19</v>
      </c>
      <c r="B436" s="89">
        <f>IF(TRIM(Tabel24[[#This Row],[Datum]])&lt;&gt;"",(+Tabel24[[#This Row],[Datum]]-DATE(2025,8,20))/7,"")</f>
        <v>36.714285714285715</v>
      </c>
      <c r="C436" s="90">
        <f>IF(TRIM(Tabel24[[#This Row],[Datum]])&lt;&gt;"",Tabel24[[#This Row],[Datum]],"")</f>
        <v>46146</v>
      </c>
      <c r="D436" s="91">
        <v>46146</v>
      </c>
      <c r="E436" s="92"/>
      <c r="F436" s="93" t="s">
        <v>337</v>
      </c>
      <c r="G436" s="94" t="s">
        <v>21</v>
      </c>
    </row>
    <row r="437" spans="1:7" ht="28.5" customHeight="1">
      <c r="A437" s="88">
        <f>IF(TRIM(Tabel24[[#This Row],[Datum]])&lt;&gt;"",WEEKNUM(Tabel24[[#This Row],[Datum]],2),"")</f>
        <v>19</v>
      </c>
      <c r="B437" s="89">
        <f>IF(TRIM(Tabel24[[#This Row],[Datum]])&lt;&gt;"",(+Tabel24[[#This Row],[Datum]]-DATE(2025,8,20))/7,"")</f>
        <v>36.714285714285715</v>
      </c>
      <c r="C437" s="90">
        <f>IF(TRIM(Tabel24[[#This Row],[Datum]])&lt;&gt;"",Tabel24[[#This Row],[Datum]],"")</f>
        <v>46146</v>
      </c>
      <c r="D437" s="91">
        <v>46146</v>
      </c>
      <c r="E437" s="92"/>
      <c r="F437" s="76" t="s">
        <v>342</v>
      </c>
      <c r="G437" s="94" t="s">
        <v>21</v>
      </c>
    </row>
    <row r="438" spans="1:7" ht="28.5" customHeight="1">
      <c r="A438" s="88">
        <f>IF(TRIM(Tabel24[[#This Row],[Datum]])&lt;&gt;"",WEEKNUM(Tabel24[[#This Row],[Datum]],2),"")</f>
        <v>19</v>
      </c>
      <c r="B438" s="89">
        <f>IF(TRIM(Tabel24[[#This Row],[Datum]])&lt;&gt;"",(+Tabel24[[#This Row],[Datum]]-DATE(2025,8,20))/7,"")</f>
        <v>36.857142857142854</v>
      </c>
      <c r="C438" s="90">
        <f>IF(TRIM(Tabel24[[#This Row],[Datum]])&lt;&gt;"",Tabel24[[#This Row],[Datum]],"")</f>
        <v>46147</v>
      </c>
      <c r="D438" s="91">
        <v>46147</v>
      </c>
      <c r="E438" s="92"/>
      <c r="F438" s="93" t="s">
        <v>337</v>
      </c>
      <c r="G438" s="94" t="s">
        <v>21</v>
      </c>
    </row>
    <row r="439" spans="1:7" ht="28.5" customHeight="1">
      <c r="A439" s="23" t="str">
        <f>IF(TRIM(Tabel24[[#This Row],[Datum]])&lt;&gt;"",WEEKNUM(Tabel24[[#This Row],[Datum]]),"")</f>
        <v/>
      </c>
      <c r="B439" s="24" t="str">
        <f>IF(TRIM(Tabel24[[#This Row],[Datum]])&lt;&gt;"",(+Tabel24[[#This Row],[Datum]]-DATE(2025,8,20))/7,"")</f>
        <v/>
      </c>
      <c r="C439" s="35" t="str">
        <f>IF(TRIM(Tabel24[[#This Row],[Datum]])&lt;&gt;"",Tabel24[[#This Row],[Datum]],"")</f>
        <v/>
      </c>
      <c r="D439" s="25"/>
      <c r="E439" s="17"/>
      <c r="F439" s="17" t="s">
        <v>343</v>
      </c>
      <c r="G439" s="17"/>
    </row>
    <row r="440" spans="1:7" ht="28.5" customHeight="1">
      <c r="A440" s="2">
        <f>IF(TRIM(Tabel24[[#This Row],[Datum]])&lt;&gt;"",WEEKNUM(Tabel24[[#This Row],[Datum]],2),"")</f>
        <v>19</v>
      </c>
      <c r="B440" s="3">
        <f>IF(TRIM(Tabel24[[#This Row],[Datum]])&lt;&gt;"",(+Tabel24[[#This Row],[Datum]]-DATE(2025,8,20))/7,"")</f>
        <v>37</v>
      </c>
      <c r="C440" s="32">
        <f>IF(TRIM(Tabel24[[#This Row],[Datum]])&lt;&gt;"",Tabel24[[#This Row],[Datum]],"")</f>
        <v>46148</v>
      </c>
      <c r="D440" s="4">
        <v>46148</v>
      </c>
      <c r="E440" s="5"/>
      <c r="F440" s="6" t="s">
        <v>344</v>
      </c>
      <c r="G440" s="5" t="s">
        <v>21</v>
      </c>
    </row>
    <row r="441" spans="1:7" ht="28.5" customHeight="1">
      <c r="A441" s="185">
        <f>IF(TRIM(Tabel24[[#This Row],[Datum]])&lt;&gt;"",WEEKNUM(Tabel24[[#This Row],[Datum]]),"")</f>
        <v>19</v>
      </c>
      <c r="B441" s="186">
        <f>IF(TRIM(Tabel24[[#This Row],[Datum]])&lt;&gt;"",(+Tabel24[[#This Row],[Datum]]-DATE(2025,8,20))/7,"")</f>
        <v>37</v>
      </c>
      <c r="C441" s="187">
        <f>IF(TRIM(Tabel24[[#This Row],[Datum]])&lt;&gt;"",Tabel24[[#This Row],[Datum]],"")</f>
        <v>46148</v>
      </c>
      <c r="D441" s="188">
        <v>46148</v>
      </c>
      <c r="E441" s="189"/>
      <c r="F441" s="189" t="s">
        <v>248</v>
      </c>
      <c r="G441" s="190" t="s">
        <v>91</v>
      </c>
    </row>
    <row r="442" spans="1:7" ht="28.5" customHeight="1">
      <c r="A442" s="2">
        <f>IF(TRIM(Tabel24[[#This Row],[Datum]])&lt;&gt;"",WEEKNUM(Tabel24[[#This Row],[Datum]]),"")</f>
        <v>19</v>
      </c>
      <c r="B442" s="3"/>
      <c r="C442" s="32" t="s">
        <v>345</v>
      </c>
      <c r="D442" s="4">
        <v>46148</v>
      </c>
      <c r="E442" s="5"/>
      <c r="F442" s="5" t="s">
        <v>319</v>
      </c>
      <c r="G442" s="5" t="s">
        <v>91</v>
      </c>
    </row>
    <row r="443" spans="1:7" ht="28.5" customHeight="1">
      <c r="A443" s="2">
        <f>IF(TRIM(Tabel24[[#This Row],[Datum]])&lt;&gt;"",WEEKNUM(Tabel24[[#This Row],[Datum]],2),"")</f>
        <v>19</v>
      </c>
      <c r="B443" s="3">
        <f>IF(TRIM(Tabel24[[#This Row],[Datum]])&lt;&gt;"",(+Tabel24[[#This Row],[Datum]]-DATE(2025,8,20))/7,"")</f>
        <v>37.142857142857146</v>
      </c>
      <c r="C443" s="32">
        <f>IF(TRIM(Tabel24[[#This Row],[Datum]])&lt;&gt;"",Tabel24[[#This Row],[Datum]],"")</f>
        <v>46149</v>
      </c>
      <c r="D443" s="4">
        <v>46149</v>
      </c>
      <c r="E443" s="5"/>
      <c r="F443" s="5" t="s">
        <v>346</v>
      </c>
      <c r="G443" s="5" t="s">
        <v>21</v>
      </c>
    </row>
    <row r="444" spans="1:7" ht="28.5" customHeight="1">
      <c r="A444" s="2">
        <f>IF(TRIM(Tabel24[[#This Row],[Datum]])&lt;&gt;"",WEEKNUM(Tabel24[[#This Row],[Datum]],2),"")</f>
        <v>19</v>
      </c>
      <c r="B444" s="3">
        <f>IF(TRIM(Tabel24[[#This Row],[Datum]])&lt;&gt;"",(+Tabel24[[#This Row],[Datum]]-DATE(2025,8,20))/7,"")</f>
        <v>37.142857142857146</v>
      </c>
      <c r="C444" s="32">
        <f>IF(TRIM(Tabel24[[#This Row],[Datum]])&lt;&gt;"",Tabel24[[#This Row],[Datum]],"")</f>
        <v>46149</v>
      </c>
      <c r="D444" s="4">
        <v>46149</v>
      </c>
      <c r="E444" s="5"/>
      <c r="F444" s="6" t="s">
        <v>347</v>
      </c>
    </row>
    <row r="445" spans="1:7" ht="28.5" customHeight="1">
      <c r="A445" s="2">
        <f>IF(TRIM(Tabel24[[#This Row],[Datum]])&lt;&gt;"",WEEKNUM(Tabel24[[#This Row],[Datum]]),"")</f>
        <v>19</v>
      </c>
      <c r="B445" s="3">
        <f>IF(TRIM(Tabel24[[#This Row],[Datum]])&lt;&gt;"",(+Tabel24[[#This Row],[Datum]]-DATE(2025,8,20))/7,"")</f>
        <v>37.142857142857146</v>
      </c>
      <c r="C445" s="32">
        <f>IF(TRIM(Tabel24[[#This Row],[Datum]])&lt;&gt;"",Tabel24[[#This Row],[Datum]],"")</f>
        <v>46149</v>
      </c>
      <c r="D445" s="4">
        <v>46149</v>
      </c>
      <c r="E445" s="5"/>
      <c r="F445" s="5" t="s">
        <v>348</v>
      </c>
    </row>
    <row r="446" spans="1:7" ht="28.5" customHeight="1">
      <c r="A446" s="2">
        <f>IF(TRIM(Tabel24[[#This Row],[Datum]])&lt;&gt;"",WEEKNUM(Tabel24[[#This Row],[Datum]],2),"")</f>
        <v>19</v>
      </c>
      <c r="B446" s="3">
        <f>IF(TRIM(Tabel24[[#This Row],[Datum]])&lt;&gt;"",(+Tabel24[[#This Row],[Datum]]-DATE(2025,8,20))/7,"")</f>
        <v>37.285714285714285</v>
      </c>
      <c r="C446" s="32">
        <f>IF(TRIM(Tabel24[[#This Row],[Datum]])&lt;&gt;"",Tabel24[[#This Row],[Datum]],"")</f>
        <v>46150</v>
      </c>
      <c r="D446" s="4">
        <v>46150</v>
      </c>
      <c r="E446" s="5"/>
      <c r="F446" s="6" t="s">
        <v>349</v>
      </c>
      <c r="G446" s="5" t="s">
        <v>21</v>
      </c>
    </row>
    <row r="447" spans="1:7" ht="28.5" customHeight="1">
      <c r="A447" s="2">
        <f>IF(TRIM(Tabel24[[#This Row],[Datum]])&lt;&gt;"",WEEKNUM(Tabel24[[#This Row],[Datum]],2),"")</f>
        <v>19</v>
      </c>
      <c r="B447" s="3">
        <f>IF(TRIM(Tabel24[[#This Row],[Datum]])&lt;&gt;"",(+Tabel24[[#This Row],[Datum]]-DATE(2025,8,20))/7,"")</f>
        <v>37.285714285714285</v>
      </c>
      <c r="C447" s="32">
        <f>IF(TRIM(Tabel24[[#This Row],[Datum]])&lt;&gt;"",Tabel24[[#This Row],[Datum]],"")</f>
        <v>46150</v>
      </c>
      <c r="D447" s="4">
        <v>46150</v>
      </c>
      <c r="E447" s="5"/>
      <c r="F447" s="44" t="s">
        <v>350</v>
      </c>
      <c r="G447" s="5" t="s">
        <v>21</v>
      </c>
    </row>
    <row r="448" spans="1:7" ht="28.5" customHeight="1">
      <c r="A448" s="2">
        <f>IF(TRIM(Tabel24[[#This Row],[Datum]])&lt;&gt;"",WEEKNUM(Tabel24[[#This Row],[Datum]],2),"")</f>
        <v>19</v>
      </c>
      <c r="B448" s="3">
        <f>IF(TRIM(Tabel24[[#This Row],[Datum]])&lt;&gt;"",(+Tabel24[[#This Row],[Datum]]-DATE(2025,8,20))/7,"")</f>
        <v>37.285714285714285</v>
      </c>
      <c r="C448" s="32">
        <f>IF(TRIM(Tabel24[[#This Row],[Datum]])&lt;&gt;"",Tabel24[[#This Row],[Datum]],"")</f>
        <v>46150</v>
      </c>
      <c r="D448" s="4">
        <v>46150</v>
      </c>
      <c r="E448" s="5"/>
      <c r="F448" s="44" t="s">
        <v>351</v>
      </c>
      <c r="G448" s="5" t="s">
        <v>21</v>
      </c>
    </row>
    <row r="449" spans="1:7" ht="28.5" customHeight="1">
      <c r="A449" s="2">
        <f>IF(TRIM(Tabel24[[#This Row],[Datum]])&lt;&gt;"",WEEKNUM(Tabel24[[#This Row],[Datum]],2),"")</f>
        <v>19</v>
      </c>
      <c r="B449" s="3">
        <f>IF(TRIM(Tabel24[[#This Row],[Datum]])&lt;&gt;"",(+Tabel24[[#This Row],[Datum]]-DATE(2025,8,20))/7,"")</f>
        <v>37.285714285714285</v>
      </c>
      <c r="C449" s="32">
        <f>IF(TRIM(Tabel24[[#This Row],[Datum]])&lt;&gt;"",Tabel24[[#This Row],[Datum]],"")</f>
        <v>46150</v>
      </c>
      <c r="D449" s="4">
        <v>46150</v>
      </c>
      <c r="E449" s="5"/>
      <c r="F449" s="44" t="s">
        <v>352</v>
      </c>
      <c r="G449" s="5" t="s">
        <v>21</v>
      </c>
    </row>
    <row r="450" spans="1:7" ht="28.5" customHeight="1">
      <c r="A450" s="2">
        <f>IF(TRIM(Tabel24[[#This Row],[Datum]])&lt;&gt;"",WEEKNUM(Tabel24[[#This Row],[Datum]],2),"")</f>
        <v>19</v>
      </c>
      <c r="B450" s="3">
        <f>IF(TRIM(Tabel24[[#This Row],[Datum]])&lt;&gt;"",(+Tabel24[[#This Row],[Datum]]-DATE(2025,8,20))/7,"")</f>
        <v>37.285714285714285</v>
      </c>
      <c r="C450" s="32">
        <f>IF(TRIM(Tabel24[[#This Row],[Datum]])&lt;&gt;"",Tabel24[[#This Row],[Datum]],"")</f>
        <v>46150</v>
      </c>
      <c r="D450" s="4">
        <v>46150</v>
      </c>
      <c r="E450" s="5"/>
      <c r="F450" s="44" t="s">
        <v>353</v>
      </c>
      <c r="G450" s="5" t="s">
        <v>21</v>
      </c>
    </row>
    <row r="451" spans="1:7" ht="28.5" customHeight="1">
      <c r="A451" s="2" t="str">
        <f>IF(TRIM(Tabel24[[#This Row],[Datum]])&lt;&gt;"",WEEKNUM(Tabel24[[#This Row],[Datum]]),"")</f>
        <v/>
      </c>
      <c r="B451" s="3" t="str">
        <f>IF(TRIM(Tabel24[[#This Row],[Datum]])&lt;&gt;"",(+Tabel24[[#This Row],[Datum]]-DATE(2025,8,20))/7,"")</f>
        <v/>
      </c>
      <c r="C451" s="32" t="str">
        <f>IF(TRIM(Tabel24[[#This Row],[Datum]])&lt;&gt;"",Tabel24[[#This Row],[Datum]],"")</f>
        <v/>
      </c>
      <c r="D451" s="4"/>
      <c r="E451" s="5"/>
      <c r="F451" s="66" t="s">
        <v>354</v>
      </c>
      <c r="G451" s="5" t="s">
        <v>91</v>
      </c>
    </row>
    <row r="452" spans="1:7" ht="28.5" customHeight="1">
      <c r="A452" s="2">
        <f>IF(TRIM(Tabel24[[#This Row],[Datum]])&lt;&gt;"",WEEKNUM(Tabel24[[#This Row],[Datum]]),"")</f>
        <v>19</v>
      </c>
      <c r="B452" s="3">
        <f>IF(TRIM(Tabel24[[#This Row],[Datum]])&lt;&gt;"",(+Tabel24[[#This Row],[Datum]]-DATE(2025,8,20))/7,"")</f>
        <v>37.428571428571431</v>
      </c>
      <c r="C452" s="32" t="s">
        <v>355</v>
      </c>
      <c r="D452" s="4">
        <v>46151</v>
      </c>
      <c r="E452" s="5"/>
      <c r="F452" s="66" t="s">
        <v>356</v>
      </c>
    </row>
    <row r="453" spans="1:7" ht="28.5" customHeight="1">
      <c r="A453" s="2">
        <f>IF(TRIM(Tabel24[[#This Row],[Datum]])&lt;&gt;"",WEEKNUM(Tabel24[[#This Row],[Datum]],2),"")</f>
        <v>20</v>
      </c>
      <c r="B453" s="3">
        <f>IF(TRIM(Tabel24[[#This Row],[Datum]])&lt;&gt;"",(+Tabel24[[#This Row],[Datum]]-DATE(2025,8,20))/7,"")</f>
        <v>37.714285714285715</v>
      </c>
      <c r="C453" s="32">
        <f>IF(TRIM(Tabel24[[#This Row],[Datum]])&lt;&gt;"",Tabel24[[#This Row],[Datum]],"")</f>
        <v>46153</v>
      </c>
      <c r="D453" s="4">
        <v>46153</v>
      </c>
      <c r="E453" s="5"/>
      <c r="F453" s="6" t="s">
        <v>357</v>
      </c>
      <c r="G453" s="5" t="s">
        <v>9</v>
      </c>
    </row>
    <row r="454" spans="1:7" ht="28.5" customHeight="1">
      <c r="A454" s="2">
        <f>IF(TRIM(Tabel24[[#This Row],[Datum]])&lt;&gt;"",WEEKNUM(Tabel24[[#This Row],[Datum]]),"")</f>
        <v>20</v>
      </c>
      <c r="B454" s="3">
        <f>IF(TRIM(Tabel24[[#This Row],[Datum]])&lt;&gt;"",(+Tabel24[[#This Row],[Datum]]-DATE(2025,8,20))/7,"")</f>
        <v>37.714285714285715</v>
      </c>
      <c r="C454" s="32">
        <f>IF(TRIM(Tabel24[[#This Row],[Datum]])&lt;&gt;"",Tabel24[[#This Row],[Datum]],"")</f>
        <v>46153</v>
      </c>
      <c r="D454" s="4">
        <v>46153</v>
      </c>
      <c r="E454" s="5"/>
      <c r="F454" s="171" t="s">
        <v>348</v>
      </c>
    </row>
    <row r="455" spans="1:7" ht="28.5" customHeight="1">
      <c r="A455" s="2">
        <f>IF(TRIM(Tabel24[[#This Row],[Datum]])&lt;&gt;"",WEEKNUM(Tabel24[[#This Row],[Datum]]),"")</f>
        <v>20</v>
      </c>
      <c r="B455" s="3">
        <f>IF(TRIM(Tabel24[[#This Row],[Datum]])&lt;&gt;"",(+Tabel24[[#This Row],[Datum]]-DATE(2025,8,20))/7,"")</f>
        <v>37.714285714285715</v>
      </c>
      <c r="C455" s="32">
        <f>IF(TRIM(Tabel24[[#This Row],[Datum]])&lt;&gt;"",Tabel24[[#This Row],[Datum]],"")</f>
        <v>46153</v>
      </c>
      <c r="D455" s="4">
        <v>46153</v>
      </c>
      <c r="E455" s="5"/>
      <c r="F455" s="170" t="s">
        <v>358</v>
      </c>
      <c r="G455" s="5" t="s">
        <v>91</v>
      </c>
    </row>
    <row r="456" spans="1:7" ht="28.5" customHeight="1">
      <c r="A456" s="2">
        <f>IF(TRIM(Tabel24[[#This Row],[Datum]])&lt;&gt;"",WEEKNUM(Tabel24[[#This Row],[Datum]],2),"")</f>
        <v>20</v>
      </c>
      <c r="B456" s="3">
        <f>IF(TRIM(Tabel24[[#This Row],[Datum]])&lt;&gt;"",(+Tabel24[[#This Row],[Datum]]-DATE(2025,8,20))/7,"")</f>
        <v>37.714285714285715</v>
      </c>
      <c r="C456" s="32">
        <f>IF(TRIM(Tabel24[[#This Row],[Datum]])&lt;&gt;"",Tabel24[[#This Row],[Datum]],"")</f>
        <v>46153</v>
      </c>
      <c r="D456" s="4">
        <v>46153</v>
      </c>
      <c r="E456" s="5"/>
      <c r="F456" s="47" t="s">
        <v>359</v>
      </c>
      <c r="G456" s="5" t="s">
        <v>21</v>
      </c>
    </row>
    <row r="457" spans="1:7" ht="28.5" customHeight="1">
      <c r="A457" s="2">
        <f>IF(TRIM(Tabel24[[#This Row],[Datum]])&lt;&gt;"",WEEKNUM(Tabel24[[#This Row],[Datum]],2),"")</f>
        <v>20</v>
      </c>
      <c r="B457" s="3">
        <f>IF(TRIM(Tabel24[[#This Row],[Datum]])&lt;&gt;"",(+Tabel24[[#This Row],[Datum]]-DATE(2025,8,20))/7,"")</f>
        <v>37.714285714285715</v>
      </c>
      <c r="C457" s="32">
        <f>IF(TRIM(Tabel24[[#This Row],[Datum]])&lt;&gt;"",Tabel24[[#This Row],[Datum]],"")</f>
        <v>46153</v>
      </c>
      <c r="D457" s="4">
        <v>46153</v>
      </c>
      <c r="E457" s="5"/>
      <c r="F457" s="47" t="s">
        <v>360</v>
      </c>
      <c r="G457" s="5" t="s">
        <v>21</v>
      </c>
    </row>
    <row r="458" spans="1:7" ht="28.5" customHeight="1">
      <c r="A458" s="2">
        <f>IF(TRIM(Tabel24[[#This Row],[Datum]])&lt;&gt;"",WEEKNUM(Tabel24[[#This Row],[Datum]],2),"")</f>
        <v>20</v>
      </c>
      <c r="B458" s="3">
        <f>IF(TRIM(Tabel24[[#This Row],[Datum]])&lt;&gt;"",(+Tabel24[[#This Row],[Datum]]-DATE(2025,8,20))/7,"")</f>
        <v>37.714285714285715</v>
      </c>
      <c r="C458" s="32">
        <f>IF(TRIM(Tabel24[[#This Row],[Datum]])&lt;&gt;"",Tabel24[[#This Row],[Datum]],"")</f>
        <v>46153</v>
      </c>
      <c r="D458" s="4">
        <v>46153</v>
      </c>
      <c r="E458" s="5"/>
      <c r="F458" s="47" t="s">
        <v>361</v>
      </c>
      <c r="G458" s="5" t="s">
        <v>21</v>
      </c>
    </row>
    <row r="459" spans="1:7" ht="28.5" customHeight="1">
      <c r="A459" s="2">
        <f>IF(TRIM(Tabel24[[#This Row],[Datum]])&lt;&gt;"",WEEKNUM(Tabel24[[#This Row],[Datum]],2),"")</f>
        <v>20</v>
      </c>
      <c r="B459" s="3">
        <f>IF(TRIM(Tabel24[[#This Row],[Datum]])&lt;&gt;"",(+Tabel24[[#This Row],[Datum]]-DATE(2025,8,20))/7,"")</f>
        <v>37.714285714285715</v>
      </c>
      <c r="C459" s="32">
        <f>IF(TRIM(Tabel24[[#This Row],[Datum]])&lt;&gt;"",Tabel24[[#This Row],[Datum]],"")</f>
        <v>46153</v>
      </c>
      <c r="D459" s="4">
        <v>46153</v>
      </c>
      <c r="E459" s="5"/>
      <c r="F459" s="47" t="s">
        <v>362</v>
      </c>
      <c r="G459" s="5" t="s">
        <v>21</v>
      </c>
    </row>
    <row r="460" spans="1:7" ht="28.5" customHeight="1">
      <c r="A460" s="2">
        <f>IF(TRIM(Tabel24[[#This Row],[Datum]])&lt;&gt;"",WEEKNUM(Tabel24[[#This Row],[Datum]],2),"")</f>
        <v>20</v>
      </c>
      <c r="B460" s="3">
        <f>IF(TRIM(Tabel24[[#This Row],[Datum]])&lt;&gt;"",(+Tabel24[[#This Row],[Datum]]-DATE(2025,8,20))/7,"")</f>
        <v>37.714285714285715</v>
      </c>
      <c r="C460" s="32">
        <f>IF(TRIM(Tabel24[[#This Row],[Datum]])&lt;&gt;"",Tabel24[[#This Row],[Datum]],"")</f>
        <v>46153</v>
      </c>
      <c r="D460" s="4">
        <v>46153</v>
      </c>
      <c r="E460" s="5"/>
      <c r="F460" s="47" t="s">
        <v>363</v>
      </c>
      <c r="G460" s="5" t="s">
        <v>21</v>
      </c>
    </row>
    <row r="461" spans="1:7" ht="28.5" customHeight="1">
      <c r="A461" s="2">
        <f>IF(TRIM(Tabel24[[#This Row],[Datum]])&lt;&gt;"",WEEKNUM(Tabel24[[#This Row],[Datum]]),"")</f>
        <v>20</v>
      </c>
      <c r="B461" s="3">
        <f>IF(TRIM(Tabel24[[#This Row],[Datum]])&lt;&gt;"",(+Tabel24[[#This Row],[Datum]]-DATE(2025,8,20))/7,"")</f>
        <v>37.714285714285715</v>
      </c>
      <c r="C461" s="32">
        <f>IF(TRIM(Tabel24[[#This Row],[Datum]])&lt;&gt;"",Tabel24[[#This Row],[Datum]],"")</f>
        <v>46153</v>
      </c>
      <c r="D461" s="4">
        <v>46153</v>
      </c>
      <c r="E461" s="5"/>
      <c r="F461" s="66" t="s">
        <v>364</v>
      </c>
      <c r="G461" s="5" t="s">
        <v>91</v>
      </c>
    </row>
    <row r="462" spans="1:7" ht="28.5" customHeight="1">
      <c r="A462" s="2">
        <f>IF(TRIM(Tabel24[[#This Row],[Datum]])&lt;&gt;"",WEEKNUM(Tabel24[[#This Row],[Datum]],2),"")</f>
        <v>20</v>
      </c>
      <c r="B462" s="3">
        <f>IF(TRIM(Tabel24[[#This Row],[Datum]])&lt;&gt;"",(+Tabel24[[#This Row],[Datum]]-DATE(2025,8,20))/7,"")</f>
        <v>37.857142857142854</v>
      </c>
      <c r="C462" s="32">
        <f>IF(TRIM(Tabel24[[#This Row],[Datum]])&lt;&gt;"",Tabel24[[#This Row],[Datum]],"")</f>
        <v>46154</v>
      </c>
      <c r="D462" s="4">
        <v>46154</v>
      </c>
      <c r="E462" s="5"/>
      <c r="F462" s="6" t="s">
        <v>84</v>
      </c>
    </row>
    <row r="463" spans="1:7" ht="28.5" customHeight="1">
      <c r="A463" s="2">
        <f>IF(TRIM(Tabel24[[#This Row],[Datum]])&lt;&gt;"",WEEKNUM(Tabel24[[#This Row],[Datum]],2),"")</f>
        <v>20</v>
      </c>
      <c r="B463" s="3">
        <f>IF(TRIM(Tabel24[[#This Row],[Datum]])&lt;&gt;"",(+Tabel24[[#This Row],[Datum]]-DATE(2025,8,20))/7,"")</f>
        <v>37.857142857142854</v>
      </c>
      <c r="C463" s="32">
        <f>IF(TRIM(Tabel24[[#This Row],[Datum]])&lt;&gt;"",Tabel24[[#This Row],[Datum]],"")</f>
        <v>46154</v>
      </c>
      <c r="D463" s="4">
        <v>46154</v>
      </c>
      <c r="E463" s="5"/>
      <c r="F463" s="5" t="s">
        <v>365</v>
      </c>
      <c r="G463" s="5" t="s">
        <v>21</v>
      </c>
    </row>
    <row r="464" spans="1:7" ht="28.5" customHeight="1">
      <c r="A464" s="2">
        <f>IF(TRIM(Tabel24[[#This Row],[Datum]])&lt;&gt;"",WEEKNUM(Tabel24[[#This Row],[Datum]],2),"")</f>
        <v>20</v>
      </c>
      <c r="B464" s="3">
        <f>IF(TRIM(Tabel24[[#This Row],[Datum]])&lt;&gt;"",(+Tabel24[[#This Row],[Datum]]-DATE(2025,8,20))/7,"")</f>
        <v>37.857142857142854</v>
      </c>
      <c r="C464" s="32">
        <f>IF(TRIM(Tabel24[[#This Row],[Datum]])&lt;&gt;"",Tabel24[[#This Row],[Datum]],"")</f>
        <v>46154</v>
      </c>
      <c r="D464" s="4">
        <v>46154</v>
      </c>
      <c r="E464" s="5"/>
      <c r="F464" s="47" t="s">
        <v>366</v>
      </c>
      <c r="G464" s="5" t="s">
        <v>21</v>
      </c>
    </row>
    <row r="465" spans="1:7" ht="28.5" customHeight="1">
      <c r="A465" s="2">
        <f>IF(TRIM(Tabel24[[#This Row],[Datum]])&lt;&gt;"",WEEKNUM(Tabel24[[#This Row],[Datum]],2),"")</f>
        <v>20</v>
      </c>
      <c r="B465" s="3">
        <f>IF(TRIM(Tabel24[[#This Row],[Datum]])&lt;&gt;"",(+Tabel24[[#This Row],[Datum]]-DATE(2025,8,20))/7,"")</f>
        <v>37.857142857142854</v>
      </c>
      <c r="C465" s="32">
        <f>IF(TRIM(Tabel24[[#This Row],[Datum]])&lt;&gt;"",Tabel24[[#This Row],[Datum]],"")</f>
        <v>46154</v>
      </c>
      <c r="D465" s="4">
        <v>46154</v>
      </c>
      <c r="E465" s="5"/>
      <c r="F465" s="47" t="s">
        <v>367</v>
      </c>
      <c r="G465" s="5" t="s">
        <v>21</v>
      </c>
    </row>
    <row r="466" spans="1:7" ht="28.5" customHeight="1">
      <c r="A466" s="2">
        <f>IF(TRIM(Tabel24[[#This Row],[Datum]])&lt;&gt;"",WEEKNUM(Tabel24[[#This Row],[Datum]],2),"")</f>
        <v>20</v>
      </c>
      <c r="B466" s="3">
        <f>IF(TRIM(Tabel24[[#This Row],[Datum]])&lt;&gt;"",(+Tabel24[[#This Row],[Datum]]-DATE(2025,8,20))/7,"")</f>
        <v>37.857142857142854</v>
      </c>
      <c r="C466" s="32">
        <f>IF(TRIM(Tabel24[[#This Row],[Datum]])&lt;&gt;"",Tabel24[[#This Row],[Datum]],"")</f>
        <v>46154</v>
      </c>
      <c r="D466" s="4">
        <v>46154</v>
      </c>
      <c r="E466" s="5"/>
      <c r="F466" s="47" t="s">
        <v>368</v>
      </c>
      <c r="G466" s="5" t="s">
        <v>21</v>
      </c>
    </row>
    <row r="467" spans="1:7" ht="28.5" customHeight="1">
      <c r="A467" s="2">
        <f>IF(TRIM(Tabel24[[#This Row],[Datum]])&lt;&gt;"",WEEKNUM(Tabel24[[#This Row],[Datum]],2),"")</f>
        <v>20</v>
      </c>
      <c r="B467" s="3">
        <f>IF(TRIM(Tabel24[[#This Row],[Datum]])&lt;&gt;"",(+Tabel24[[#This Row],[Datum]]-DATE(2025,8,20))/7,"")</f>
        <v>37.857142857142854</v>
      </c>
      <c r="C467" s="32">
        <f>IF(TRIM(Tabel24[[#This Row],[Datum]])&lt;&gt;"",Tabel24[[#This Row],[Datum]],"")</f>
        <v>46154</v>
      </c>
      <c r="D467" s="4">
        <v>46154</v>
      </c>
      <c r="E467" s="5"/>
      <c r="F467" s="47" t="s">
        <v>369</v>
      </c>
      <c r="G467" s="5" t="s">
        <v>21</v>
      </c>
    </row>
    <row r="468" spans="1:7" ht="28.5" customHeight="1">
      <c r="A468" s="2">
        <f>IF(TRIM(Tabel24[[#This Row],[Datum]])&lt;&gt;"",WEEKNUM(Tabel24[[#This Row],[Datum]],2),"")</f>
        <v>20</v>
      </c>
      <c r="B468" s="3">
        <f>IF(TRIM(Tabel24[[#This Row],[Datum]])&lt;&gt;"",(+Tabel24[[#This Row],[Datum]]-DATE(2025,8,20))/7,"")</f>
        <v>37.857142857142854</v>
      </c>
      <c r="C468" s="32">
        <f>IF(TRIM(Tabel24[[#This Row],[Datum]])&lt;&gt;"",Tabel24[[#This Row],[Datum]],"")</f>
        <v>46154</v>
      </c>
      <c r="D468" s="4">
        <v>46154</v>
      </c>
      <c r="E468" s="5"/>
      <c r="F468" s="47" t="s">
        <v>370</v>
      </c>
      <c r="G468" s="5" t="s">
        <v>21</v>
      </c>
    </row>
    <row r="469" spans="1:7" ht="28.5" customHeight="1">
      <c r="A469" s="2">
        <f>IF(TRIM(Tabel24[[#This Row],[Datum]])&lt;&gt;"",WEEKNUM(Tabel24[[#This Row],[Datum]],2),"")</f>
        <v>20</v>
      </c>
      <c r="B469" s="3">
        <f>IF(TRIM(Tabel24[[#This Row],[Datum]])&lt;&gt;"",(+Tabel24[[#This Row],[Datum]]-DATE(2025,8,20))/7,"")</f>
        <v>37.857142857142854</v>
      </c>
      <c r="C469" s="32">
        <f>IF(TRIM(Tabel24[[#This Row],[Datum]])&lt;&gt;"",Tabel24[[#This Row],[Datum]],"")</f>
        <v>46154</v>
      </c>
      <c r="D469" s="4">
        <v>46154</v>
      </c>
      <c r="E469" s="5"/>
      <c r="F469" s="66" t="s">
        <v>290</v>
      </c>
    </row>
    <row r="470" spans="1:7" ht="28.5" customHeight="1">
      <c r="A470" s="2">
        <f>IF(TRIM(Tabel24[[#This Row],[Datum]])&lt;&gt;"",WEEKNUM(Tabel24[[#This Row],[Datum]],2),"")</f>
        <v>20</v>
      </c>
      <c r="B470" s="3">
        <f>IF(TRIM(Tabel24[[#This Row],[Datum]])&lt;&gt;"",(+Tabel24[[#This Row],[Datum]]-DATE(2025,8,20))/7,"")</f>
        <v>37.857142857142854</v>
      </c>
      <c r="C470" s="32">
        <f>IF(TRIM(Tabel24[[#This Row],[Datum]])&lt;&gt;"",Tabel24[[#This Row],[Datum]],"")</f>
        <v>46154</v>
      </c>
      <c r="D470" s="4">
        <v>46154</v>
      </c>
      <c r="E470" s="5"/>
      <c r="F470" s="66" t="s">
        <v>51</v>
      </c>
    </row>
    <row r="471" spans="1:7" ht="28.5" customHeight="1">
      <c r="A471" s="2">
        <f>IF(TRIM(Tabel24[[#This Row],[Datum]])&lt;&gt;"",WEEKNUM(Tabel24[[#This Row],[Datum]]),"")</f>
        <v>20</v>
      </c>
      <c r="B471" s="3">
        <f>IF(TRIM(Tabel24[[#This Row],[Datum]])&lt;&gt;"",(+Tabel24[[#This Row],[Datum]]-DATE(2025,8,20))/7,"")</f>
        <v>38</v>
      </c>
      <c r="C471" s="32">
        <f>IF(TRIM(Tabel24[[#This Row],[Datum]])&lt;&gt;"",Tabel24[[#This Row],[Datum]],"")</f>
        <v>46155</v>
      </c>
      <c r="D471" s="4">
        <v>46155</v>
      </c>
      <c r="E471" s="5"/>
      <c r="F471" s="66" t="s">
        <v>371</v>
      </c>
      <c r="G471" s="5" t="s">
        <v>91</v>
      </c>
    </row>
    <row r="472" spans="1:7" ht="28.5" customHeight="1">
      <c r="A472" s="2">
        <f>IF(TRIM(Tabel24[[#This Row],[Datum]])&lt;&gt;"",WEEKNUM(Tabel24[[#This Row],[Datum]],2),"")</f>
        <v>20</v>
      </c>
      <c r="B472" s="3">
        <f>IF(TRIM(Tabel24[[#This Row],[Datum]])&lt;&gt;"",(+Tabel24[[#This Row],[Datum]]-DATE(2025,8,20))/7,"")</f>
        <v>38</v>
      </c>
      <c r="C472" s="32">
        <f>IF(TRIM(Tabel24[[#This Row],[Datum]])&lt;&gt;"",Tabel24[[#This Row],[Datum]],"")</f>
        <v>46155</v>
      </c>
      <c r="D472" s="4">
        <v>46155</v>
      </c>
      <c r="E472" s="5"/>
      <c r="F472" s="47" t="s">
        <v>372</v>
      </c>
      <c r="G472" s="5" t="s">
        <v>21</v>
      </c>
    </row>
    <row r="473" spans="1:7" ht="28.5" customHeight="1">
      <c r="A473" s="2">
        <f>IF(TRIM(Tabel24[[#This Row],[Datum]])&lt;&gt;"",WEEKNUM(Tabel24[[#This Row],[Datum]],2),"")</f>
        <v>20</v>
      </c>
      <c r="B473" s="3">
        <f>IF(TRIM(Tabel24[[#This Row],[Datum]])&lt;&gt;"",(+Tabel24[[#This Row],[Datum]]-DATE(2025,8,20))/7,"")</f>
        <v>38</v>
      </c>
      <c r="C473" s="32">
        <f>IF(TRIM(Tabel24[[#This Row],[Datum]])&lt;&gt;"",Tabel24[[#This Row],[Datum]],"")</f>
        <v>46155</v>
      </c>
      <c r="D473" s="4">
        <v>46155</v>
      </c>
      <c r="E473" s="5"/>
      <c r="F473" s="47" t="s">
        <v>373</v>
      </c>
      <c r="G473" s="5" t="s">
        <v>21</v>
      </c>
    </row>
    <row r="474" spans="1:7" ht="28.5" customHeight="1">
      <c r="A474" s="2">
        <f>IF(TRIM(Tabel24[[#This Row],[Datum]])&lt;&gt;"",WEEKNUM(Tabel24[[#This Row],[Datum]],2),"")</f>
        <v>20</v>
      </c>
      <c r="B474" s="3">
        <f>IF(TRIM(Tabel24[[#This Row],[Datum]])&lt;&gt;"",(+Tabel24[[#This Row],[Datum]]-DATE(2025,8,20))/7,"")</f>
        <v>38</v>
      </c>
      <c r="C474" s="32">
        <f>IF(TRIM(Tabel24[[#This Row],[Datum]])&lt;&gt;"",Tabel24[[#This Row],[Datum]],"")</f>
        <v>46155</v>
      </c>
      <c r="D474" s="4">
        <v>46155</v>
      </c>
      <c r="E474" s="5"/>
      <c r="F474" s="47" t="s">
        <v>374</v>
      </c>
      <c r="G474" s="5" t="s">
        <v>21</v>
      </c>
    </row>
    <row r="475" spans="1:7" ht="28.5" customHeight="1">
      <c r="A475" s="2">
        <f>IF(TRIM(Tabel24[[#This Row],[Datum]])&lt;&gt;"",WEEKNUM(Tabel24[[#This Row],[Datum]],2),"")</f>
        <v>20</v>
      </c>
      <c r="B475" s="3">
        <f>IF(TRIM(Tabel24[[#This Row],[Datum]])&lt;&gt;"",(+Tabel24[[#This Row],[Datum]]-DATE(2025,8,20))/7,"")</f>
        <v>38</v>
      </c>
      <c r="C475" s="32">
        <f>IF(TRIM(Tabel24[[#This Row],[Datum]])&lt;&gt;"",Tabel24[[#This Row],[Datum]],"")</f>
        <v>46155</v>
      </c>
      <c r="D475" s="4">
        <v>46155</v>
      </c>
      <c r="E475" s="5"/>
      <c r="F475" s="47" t="s">
        <v>375</v>
      </c>
      <c r="G475" s="5" t="s">
        <v>21</v>
      </c>
    </row>
    <row r="476" spans="1:7" ht="28.5" customHeight="1">
      <c r="A476" s="2">
        <f>IF(TRIM(Tabel24[[#This Row],[Datum]])&lt;&gt;"",WEEKNUM(Tabel24[[#This Row],[Datum]],2),"")</f>
        <v>20</v>
      </c>
      <c r="B476" s="3">
        <f>IF(TRIM(Tabel24[[#This Row],[Datum]])&lt;&gt;"",(+Tabel24[[#This Row],[Datum]]-DATE(2025,8,20))/7,"")</f>
        <v>38.142857142857146</v>
      </c>
      <c r="C476" s="32">
        <f>IF(TRIM(Tabel24[[#This Row],[Datum]])&lt;&gt;"",Tabel24[[#This Row],[Datum]],"")</f>
        <v>46156</v>
      </c>
      <c r="D476" s="4">
        <v>46156</v>
      </c>
      <c r="E476" s="5"/>
      <c r="F476" s="6" t="s">
        <v>376</v>
      </c>
    </row>
    <row r="477" spans="1:7" ht="28.5" customHeight="1">
      <c r="A477" s="2">
        <f>IF(TRIM(Tabel24[[#This Row],[Datum]])&lt;&gt;"",WEEKNUM(Tabel24[[#This Row],[Datum]],2),"")</f>
        <v>20</v>
      </c>
      <c r="B477" s="3">
        <f>IF(TRIM(Tabel24[[#This Row],[Datum]])&lt;&gt;"",(+Tabel24[[#This Row],[Datum]]-DATE(2025,8,20))/7,"")</f>
        <v>38.285714285714285</v>
      </c>
      <c r="C477" s="32">
        <f>IF(TRIM(Tabel24[[#This Row],[Datum]])&lt;&gt;"",Tabel24[[#This Row],[Datum]],"")</f>
        <v>46157</v>
      </c>
      <c r="D477" s="4">
        <v>46157</v>
      </c>
      <c r="E477" s="5"/>
      <c r="F477" s="6" t="s">
        <v>377</v>
      </c>
    </row>
    <row r="478" spans="1:7" ht="28.5" customHeight="1">
      <c r="A478" s="2">
        <f>IF(TRIM(Tabel24[[#This Row],[Datum]])&lt;&gt;"",WEEKNUM(Tabel24[[#This Row],[Datum]],2),"")</f>
        <v>21</v>
      </c>
      <c r="B478" s="3">
        <f>IF(TRIM(Tabel24[[#This Row],[Datum]])&lt;&gt;"",(+Tabel24[[#This Row],[Datum]]-DATE(2025,8,20))/7,"")</f>
        <v>38.714285714285715</v>
      </c>
      <c r="C478" s="32">
        <f>IF(TRIM(Tabel24[[#This Row],[Datum]])&lt;&gt;"",Tabel24[[#This Row],[Datum]],"")</f>
        <v>46160</v>
      </c>
      <c r="D478" s="4">
        <v>46160</v>
      </c>
      <c r="E478" s="5"/>
      <c r="F478" s="6" t="s">
        <v>378</v>
      </c>
      <c r="G478" s="5" t="s">
        <v>9</v>
      </c>
    </row>
    <row r="479" spans="1:7" ht="28.5" customHeight="1">
      <c r="A479" s="2">
        <f>IF(TRIM(Tabel24[[#This Row],[Datum]])&lt;&gt;"",WEEKNUM(Tabel24[[#This Row],[Datum]],2),"")</f>
        <v>21</v>
      </c>
      <c r="B479" s="3">
        <f>IF(TRIM(Tabel24[[#This Row],[Datum]])&lt;&gt;"",(+Tabel24[[#This Row],[Datum]]-DATE(2025,8,20))/7,"")</f>
        <v>38.714285714285715</v>
      </c>
      <c r="C479" s="32">
        <f>IF(TRIM(Tabel24[[#This Row],[Datum]])&lt;&gt;"",Tabel24[[#This Row],[Datum]],"")</f>
        <v>46160</v>
      </c>
      <c r="D479" s="4">
        <v>46160</v>
      </c>
      <c r="E479" s="5"/>
      <c r="F479" s="6" t="s">
        <v>45</v>
      </c>
    </row>
    <row r="480" spans="1:7" ht="28.5" customHeight="1">
      <c r="A480" s="2">
        <f>IF(TRIM(Tabel24[[#This Row],[Datum]])&lt;&gt;"",WEEKNUM(Tabel24[[#This Row],[Datum]],2),"")</f>
        <v>21</v>
      </c>
      <c r="B480" s="3">
        <f>IF(TRIM(Tabel24[[#This Row],[Datum]])&lt;&gt;"",(+Tabel24[[#This Row],[Datum]]-DATE(2025,8,20))/7,"")</f>
        <v>38.714285714285715</v>
      </c>
      <c r="C480" s="32">
        <f>IF(TRIM(Tabel24[[#This Row],[Datum]])&lt;&gt;"",Tabel24[[#This Row],[Datum]],"")</f>
        <v>46160</v>
      </c>
      <c r="D480" s="4">
        <v>46160</v>
      </c>
      <c r="E480" s="5"/>
      <c r="F480" s="44" t="s">
        <v>379</v>
      </c>
      <c r="G480" s="5" t="s">
        <v>21</v>
      </c>
    </row>
    <row r="481" spans="1:7" ht="28.5" customHeight="1">
      <c r="A481" s="2">
        <f>IF(TRIM(Tabel24[[#This Row],[Datum]])&lt;&gt;"",WEEKNUM(Tabel24[[#This Row],[Datum]],2),"")</f>
        <v>21</v>
      </c>
      <c r="B481" s="3">
        <f>IF(TRIM(Tabel24[[#This Row],[Datum]])&lt;&gt;"",(+Tabel24[[#This Row],[Datum]]-DATE(2025,8,20))/7,"")</f>
        <v>38.714285714285715</v>
      </c>
      <c r="C481" s="32">
        <f>IF(TRIM(Tabel24[[#This Row],[Datum]])&lt;&gt;"",Tabel24[[#This Row],[Datum]],"")</f>
        <v>46160</v>
      </c>
      <c r="D481" s="4">
        <v>46160</v>
      </c>
      <c r="E481" s="5"/>
      <c r="F481" s="44" t="s">
        <v>380</v>
      </c>
      <c r="G481" s="5" t="s">
        <v>21</v>
      </c>
    </row>
    <row r="482" spans="1:7" ht="28.5" customHeight="1">
      <c r="A482" s="2">
        <f>IF(TRIM(Tabel24[[#This Row],[Datum]])&lt;&gt;"",WEEKNUM(Tabel24[[#This Row],[Datum]],2),"")</f>
        <v>21</v>
      </c>
      <c r="B482" s="3">
        <f>IF(TRIM(Tabel24[[#This Row],[Datum]])&lt;&gt;"",(+Tabel24[[#This Row],[Datum]]-DATE(2025,8,20))/7,"")</f>
        <v>38.714285714285715</v>
      </c>
      <c r="C482" s="32">
        <f>IF(TRIM(Tabel24[[#This Row],[Datum]])&lt;&gt;"",Tabel24[[#This Row],[Datum]],"")</f>
        <v>46160</v>
      </c>
      <c r="D482" s="4">
        <v>46160</v>
      </c>
      <c r="E482" s="5"/>
      <c r="F482" s="44" t="s">
        <v>381</v>
      </c>
      <c r="G482" s="5" t="s">
        <v>21</v>
      </c>
    </row>
    <row r="483" spans="1:7" ht="28.5" customHeight="1">
      <c r="A483" s="2">
        <f>IF(TRIM(Tabel24[[#This Row],[Datum]])&lt;&gt;"",WEEKNUM(Tabel24[[#This Row],[Datum]],2),"")</f>
        <v>21</v>
      </c>
      <c r="B483" s="3">
        <f>IF(TRIM(Tabel24[[#This Row],[Datum]])&lt;&gt;"",(+Tabel24[[#This Row],[Datum]]-DATE(2025,8,20))/7,"")</f>
        <v>38.714285714285715</v>
      </c>
      <c r="C483" s="32">
        <f>IF(TRIM(Tabel24[[#This Row],[Datum]])&lt;&gt;"",Tabel24[[#This Row],[Datum]],"")</f>
        <v>46160</v>
      </c>
      <c r="D483" s="4">
        <v>46160</v>
      </c>
      <c r="E483" s="5"/>
      <c r="F483" s="44" t="s">
        <v>382</v>
      </c>
      <c r="G483" s="5" t="s">
        <v>21</v>
      </c>
    </row>
    <row r="484" spans="1:7" ht="28.5" customHeight="1">
      <c r="A484" s="2">
        <f>IF(TRIM(Tabel24[[#This Row],[Datum]])&lt;&gt;"",WEEKNUM(Tabel24[[#This Row],[Datum]],2),"")</f>
        <v>21</v>
      </c>
      <c r="B484" s="3">
        <f>IF(TRIM(Tabel24[[#This Row],[Datum]])&lt;&gt;"",(+Tabel24[[#This Row],[Datum]]-DATE(2025,8,20))/7,"")</f>
        <v>38.714285714285715</v>
      </c>
      <c r="C484" s="32">
        <f>IF(TRIM(Tabel24[[#This Row],[Datum]])&lt;&gt;"",Tabel24[[#This Row],[Datum]],"")</f>
        <v>46160</v>
      </c>
      <c r="D484" s="4">
        <v>46160</v>
      </c>
      <c r="E484" s="5"/>
      <c r="F484" s="44" t="s">
        <v>383</v>
      </c>
      <c r="G484" s="5" t="s">
        <v>21</v>
      </c>
    </row>
    <row r="485" spans="1:7" ht="28.5" customHeight="1">
      <c r="A485" s="2">
        <f>IF(TRIM(Tabel24[[#This Row],[Datum]])&lt;&gt;"",WEEKNUM(Tabel24[[#This Row],[Datum]],2),"")</f>
        <v>21</v>
      </c>
      <c r="B485" s="3">
        <f>IF(TRIM(Tabel24[[#This Row],[Datum]])&lt;&gt;"",(+Tabel24[[#This Row],[Datum]]-DATE(2025,8,20))/7,"")</f>
        <v>38.857142857142854</v>
      </c>
      <c r="C485" s="32">
        <f>IF(TRIM(Tabel24[[#This Row],[Datum]])&lt;&gt;"",Tabel24[[#This Row],[Datum]],"")</f>
        <v>46161</v>
      </c>
      <c r="D485" s="4">
        <v>46161</v>
      </c>
      <c r="E485" s="5"/>
      <c r="F485" s="6" t="s">
        <v>45</v>
      </c>
    </row>
    <row r="486" spans="1:7" ht="28.5" customHeight="1">
      <c r="A486" s="2">
        <f>IF(TRIM(Tabel24[[#This Row],[Datum]])&lt;&gt;"",WEEKNUM(Tabel24[[#This Row],[Datum]],2),"")</f>
        <v>21</v>
      </c>
      <c r="B486" s="3">
        <f>IF(TRIM(Tabel24[[#This Row],[Datum]])&lt;&gt;"",(+Tabel24[[#This Row],[Datum]]-DATE(2025,8,20))/7,"")</f>
        <v>38.857142857142854</v>
      </c>
      <c r="C486" s="32">
        <f>IF(TRIM(Tabel24[[#This Row],[Datum]])&lt;&gt;"",Tabel24[[#This Row],[Datum]],"")</f>
        <v>46161</v>
      </c>
      <c r="D486" s="4">
        <v>46161</v>
      </c>
      <c r="E486" s="5"/>
      <c r="F486" s="74" t="s">
        <v>384</v>
      </c>
      <c r="G486" s="5" t="s">
        <v>21</v>
      </c>
    </row>
    <row r="487" spans="1:7" ht="28.5" customHeight="1">
      <c r="A487" s="2">
        <f>IF(TRIM(Tabel24[[#This Row],[Datum]])&lt;&gt;"",WEEKNUM(Tabel24[[#This Row],[Datum]],2),"")</f>
        <v>21</v>
      </c>
      <c r="B487" s="3">
        <f>IF(TRIM(Tabel24[[#This Row],[Datum]])&lt;&gt;"",(+Tabel24[[#This Row],[Datum]]-DATE(2025,8,20))/7,"")</f>
        <v>38.857142857142854</v>
      </c>
      <c r="C487" s="32">
        <f>IF(TRIM(Tabel24[[#This Row],[Datum]])&lt;&gt;"",Tabel24[[#This Row],[Datum]],"")</f>
        <v>46161</v>
      </c>
      <c r="D487" s="4">
        <v>46161</v>
      </c>
      <c r="E487" s="5"/>
      <c r="F487" s="44" t="s">
        <v>385</v>
      </c>
      <c r="G487" s="5" t="s">
        <v>21</v>
      </c>
    </row>
    <row r="488" spans="1:7" ht="28.5" customHeight="1">
      <c r="A488" s="2">
        <f>IF(TRIM(Tabel24[[#This Row],[Datum]])&lt;&gt;"",WEEKNUM(Tabel24[[#This Row],[Datum]],2),"")</f>
        <v>21</v>
      </c>
      <c r="B488" s="3">
        <f>IF(TRIM(Tabel24[[#This Row],[Datum]])&lt;&gt;"",(+Tabel24[[#This Row],[Datum]]-DATE(2025,8,20))/7,"")</f>
        <v>38.857142857142854</v>
      </c>
      <c r="C488" s="32">
        <f>IF(TRIM(Tabel24[[#This Row],[Datum]])&lt;&gt;"",Tabel24[[#This Row],[Datum]],"")</f>
        <v>46161</v>
      </c>
      <c r="D488" s="4">
        <v>46161</v>
      </c>
      <c r="E488" s="5"/>
      <c r="F488" s="44" t="s">
        <v>386</v>
      </c>
      <c r="G488" s="5" t="s">
        <v>21</v>
      </c>
    </row>
    <row r="489" spans="1:7" ht="28.5" customHeight="1">
      <c r="A489" s="2">
        <f>IF(TRIM(Tabel24[[#This Row],[Datum]])&lt;&gt;"",WEEKNUM(Tabel24[[#This Row],[Datum]],2),"")</f>
        <v>21</v>
      </c>
      <c r="B489" s="3">
        <f>IF(TRIM(Tabel24[[#This Row],[Datum]])&lt;&gt;"",(+Tabel24[[#This Row],[Datum]]-DATE(2025,8,20))/7,"")</f>
        <v>38.857142857142854</v>
      </c>
      <c r="C489" s="32">
        <f>IF(TRIM(Tabel24[[#This Row],[Datum]])&lt;&gt;"",Tabel24[[#This Row],[Datum]],"")</f>
        <v>46161</v>
      </c>
      <c r="D489" s="4">
        <v>46161</v>
      </c>
      <c r="E489" s="5"/>
      <c r="F489" s="44" t="s">
        <v>387</v>
      </c>
      <c r="G489" s="5" t="s">
        <v>21</v>
      </c>
    </row>
    <row r="490" spans="1:7" ht="28.5" customHeight="1">
      <c r="A490" s="2">
        <f>IF(TRIM(Tabel24[[#This Row],[Datum]])&lt;&gt;"",WEEKNUM(Tabel24[[#This Row],[Datum]],2),"")</f>
        <v>21</v>
      </c>
      <c r="B490" s="3">
        <f>IF(TRIM(Tabel24[[#This Row],[Datum]])&lt;&gt;"",(+Tabel24[[#This Row],[Datum]]-DATE(2025,8,20))/7,"")</f>
        <v>38.857142857142854</v>
      </c>
      <c r="C490" s="32">
        <f>IF(TRIM(Tabel24[[#This Row],[Datum]])&lt;&gt;"",Tabel24[[#This Row],[Datum]],"")</f>
        <v>46161</v>
      </c>
      <c r="D490" s="4">
        <v>46161</v>
      </c>
      <c r="E490" s="5"/>
      <c r="F490" s="104" t="s">
        <v>64</v>
      </c>
    </row>
    <row r="491" spans="1:7" ht="28.5" customHeight="1">
      <c r="A491" s="2">
        <f>IF(TRIM(Tabel24[[#This Row],[Datum]])&lt;&gt;"",WEEKNUM(Tabel24[[#This Row],[Datum]],2),"")</f>
        <v>21</v>
      </c>
      <c r="B491" s="3">
        <f>IF(TRIM(Tabel24[[#This Row],[Datum]])&lt;&gt;"",(+Tabel24[[#This Row],[Datum]]-DATE(2025,8,20))/7,"")</f>
        <v>39</v>
      </c>
      <c r="C491" s="32">
        <f>IF(TRIM(Tabel24[[#This Row],[Datum]])&lt;&gt;"",Tabel24[[#This Row],[Datum]],"")</f>
        <v>46162</v>
      </c>
      <c r="D491" s="4">
        <v>46162</v>
      </c>
      <c r="E491" s="5"/>
      <c r="F491" s="6" t="s">
        <v>45</v>
      </c>
    </row>
    <row r="492" spans="1:7" ht="28.5" customHeight="1">
      <c r="A492" s="2">
        <f>IF(TRIM(Tabel24[[#This Row],[Datum]])&lt;&gt;"",WEEKNUM(Tabel24[[#This Row],[Datum]],2),"")</f>
        <v>21</v>
      </c>
      <c r="B492" s="3">
        <f>IF(TRIM(Tabel24[[#This Row],[Datum]])&lt;&gt;"",(+Tabel24[[#This Row],[Datum]]-DATE(2025,8,20))/7,"")</f>
        <v>39</v>
      </c>
      <c r="C492" s="32">
        <f>IF(TRIM(Tabel24[[#This Row],[Datum]])&lt;&gt;"",Tabel24[[#This Row],[Datum]],"")</f>
        <v>46162</v>
      </c>
      <c r="D492" s="4">
        <v>46162</v>
      </c>
      <c r="E492" s="5"/>
      <c r="F492" s="44" t="s">
        <v>388</v>
      </c>
      <c r="G492" s="5" t="s">
        <v>21</v>
      </c>
    </row>
    <row r="493" spans="1:7" ht="28.5" customHeight="1">
      <c r="A493" s="2">
        <f>IF(TRIM(Tabel24[[#This Row],[Datum]])&lt;&gt;"",WEEKNUM(Tabel24[[#This Row],[Datum]],2),"")</f>
        <v>21</v>
      </c>
      <c r="B493" s="3">
        <f>IF(TRIM(Tabel24[[#This Row],[Datum]])&lt;&gt;"",(+Tabel24[[#This Row],[Datum]]-DATE(2025,8,20))/7,"")</f>
        <v>39</v>
      </c>
      <c r="C493" s="32">
        <f>IF(TRIM(Tabel24[[#This Row],[Datum]])&lt;&gt;"",Tabel24[[#This Row],[Datum]],"")</f>
        <v>46162</v>
      </c>
      <c r="D493" s="4">
        <v>46162</v>
      </c>
      <c r="E493" s="5"/>
      <c r="F493" s="44" t="s">
        <v>389</v>
      </c>
      <c r="G493" s="5" t="s">
        <v>21</v>
      </c>
    </row>
    <row r="494" spans="1:7" ht="28.5" customHeight="1">
      <c r="A494" s="2">
        <f>IF(TRIM(Tabel24[[#This Row],[Datum]])&lt;&gt;"",WEEKNUM(Tabel24[[#This Row],[Datum]],2),"")</f>
        <v>21</v>
      </c>
      <c r="B494" s="3">
        <f>IF(TRIM(Tabel24[[#This Row],[Datum]])&lt;&gt;"",(+Tabel24[[#This Row],[Datum]]-DATE(2025,8,20))/7,"")</f>
        <v>39</v>
      </c>
      <c r="C494" s="32">
        <f>IF(TRIM(Tabel24[[#This Row],[Datum]])&lt;&gt;"",Tabel24[[#This Row],[Datum]],"")</f>
        <v>46162</v>
      </c>
      <c r="D494" s="4">
        <v>46162</v>
      </c>
      <c r="E494" s="5"/>
      <c r="F494" s="44" t="s">
        <v>390</v>
      </c>
      <c r="G494" s="5" t="s">
        <v>21</v>
      </c>
    </row>
    <row r="495" spans="1:7" ht="28.5" customHeight="1">
      <c r="A495" s="2">
        <f>IF(TRIM(Tabel24[[#This Row],[Datum]])&lt;&gt;"",WEEKNUM(Tabel24[[#This Row],[Datum]],2),"")</f>
        <v>21</v>
      </c>
      <c r="B495" s="3">
        <f>IF(TRIM(Tabel24[[#This Row],[Datum]])&lt;&gt;"",(+Tabel24[[#This Row],[Datum]]-DATE(2025,8,20))/7,"")</f>
        <v>39</v>
      </c>
      <c r="C495" s="32">
        <f>IF(TRIM(Tabel24[[#This Row],[Datum]])&lt;&gt;"",Tabel24[[#This Row],[Datum]],"")</f>
        <v>46162</v>
      </c>
      <c r="D495" s="4">
        <v>46162</v>
      </c>
      <c r="E495" s="5"/>
      <c r="F495" s="44" t="s">
        <v>391</v>
      </c>
      <c r="G495" s="5" t="s">
        <v>21</v>
      </c>
    </row>
    <row r="496" spans="1:7" ht="28.5" customHeight="1">
      <c r="A496" s="2">
        <f>IF(TRIM(Tabel24[[#This Row],[Datum]])&lt;&gt;"",WEEKNUM(Tabel24[[#This Row],[Datum]],2),"")</f>
        <v>21</v>
      </c>
      <c r="B496" s="3">
        <f>IF(TRIM(Tabel24[[#This Row],[Datum]])&lt;&gt;"",(+Tabel24[[#This Row],[Datum]]-DATE(2025,8,20))/7,"")</f>
        <v>39.142857142857146</v>
      </c>
      <c r="C496" s="32">
        <f>IF(TRIM(Tabel24[[#This Row],[Datum]])&lt;&gt;"",Tabel24[[#This Row],[Datum]],"")</f>
        <v>46163</v>
      </c>
      <c r="D496" s="4">
        <v>46163</v>
      </c>
      <c r="E496" s="5"/>
      <c r="F496" s="6" t="s">
        <v>45</v>
      </c>
    </row>
    <row r="497" spans="1:7" ht="28.5" customHeight="1">
      <c r="A497" s="2">
        <f>IF(TRIM(Tabel24[[#This Row],[Datum]])&lt;&gt;"",WEEKNUM(Tabel24[[#This Row],[Datum]],2),"")</f>
        <v>21</v>
      </c>
      <c r="B497" s="3">
        <f>IF(TRIM(Tabel24[[#This Row],[Datum]])&lt;&gt;"",(+Tabel24[[#This Row],[Datum]]-DATE(2025,8,20))/7,"")</f>
        <v>39.142857142857146</v>
      </c>
      <c r="C497" s="32">
        <f>IF(TRIM(Tabel24[[#This Row],[Datum]])&lt;&gt;"",Tabel24[[#This Row],[Datum]],"")</f>
        <v>46163</v>
      </c>
      <c r="D497" s="4">
        <v>46163</v>
      </c>
      <c r="E497" s="5"/>
      <c r="F497" s="44" t="s">
        <v>392</v>
      </c>
      <c r="G497" s="5" t="s">
        <v>21</v>
      </c>
    </row>
    <row r="498" spans="1:7" ht="28.5" customHeight="1">
      <c r="A498" s="2">
        <f>IF(TRIM(Tabel24[[#This Row],[Datum]])&lt;&gt;"",WEEKNUM(Tabel24[[#This Row],[Datum]],2),"")</f>
        <v>21</v>
      </c>
      <c r="B498" s="3">
        <f>IF(TRIM(Tabel24[[#This Row],[Datum]])&lt;&gt;"",(+Tabel24[[#This Row],[Datum]]-DATE(2025,8,20))/7,"")</f>
        <v>39.142857142857146</v>
      </c>
      <c r="C498" s="32">
        <f>IF(TRIM(Tabel24[[#This Row],[Datum]])&lt;&gt;"",Tabel24[[#This Row],[Datum]],"")</f>
        <v>46163</v>
      </c>
      <c r="D498" s="4">
        <v>46163</v>
      </c>
      <c r="E498" s="5"/>
      <c r="F498" s="44" t="s">
        <v>393</v>
      </c>
      <c r="G498" s="5" t="s">
        <v>21</v>
      </c>
    </row>
    <row r="499" spans="1:7" ht="28.5" customHeight="1">
      <c r="A499" s="2">
        <f>IF(TRIM(Tabel24[[#This Row],[Datum]])&lt;&gt;"",WEEKNUM(Tabel24[[#This Row],[Datum]],2),"")</f>
        <v>21</v>
      </c>
      <c r="B499" s="3">
        <f>IF(TRIM(Tabel24[[#This Row],[Datum]])&lt;&gt;"",(+Tabel24[[#This Row],[Datum]]-DATE(2025,8,20))/7,"")</f>
        <v>39.142857142857146</v>
      </c>
      <c r="C499" s="32">
        <f>IF(TRIM(Tabel24[[#This Row],[Datum]])&lt;&gt;"",Tabel24[[#This Row],[Datum]],"")</f>
        <v>46163</v>
      </c>
      <c r="D499" s="4">
        <v>46163</v>
      </c>
      <c r="E499" s="5"/>
      <c r="F499" s="44" t="s">
        <v>394</v>
      </c>
      <c r="G499" s="5" t="s">
        <v>21</v>
      </c>
    </row>
    <row r="500" spans="1:7" ht="28.5" customHeight="1">
      <c r="A500" s="2">
        <f>IF(TRIM(Tabel24[[#This Row],[Datum]])&lt;&gt;"",WEEKNUM(Tabel24[[#This Row],[Datum]],2),"")</f>
        <v>21</v>
      </c>
      <c r="B500" s="3">
        <f>IF(TRIM(Tabel24[[#This Row],[Datum]])&lt;&gt;"",(+Tabel24[[#This Row],[Datum]]-DATE(2025,8,20))/7,"")</f>
        <v>39.285714285714285</v>
      </c>
      <c r="C500" s="32">
        <f>IF(TRIM(Tabel24[[#This Row],[Datum]])&lt;&gt;"",Tabel24[[#This Row],[Datum]],"")</f>
        <v>46164</v>
      </c>
      <c r="D500" s="4">
        <v>46164</v>
      </c>
      <c r="E500" s="5"/>
      <c r="F500" s="48" t="s">
        <v>45</v>
      </c>
    </row>
    <row r="501" spans="1:7" ht="28.5" customHeight="1">
      <c r="A501" s="2">
        <f>IF(TRIM(Tabel24[[#This Row],[Datum]])&lt;&gt;"",WEEKNUM(Tabel24[[#This Row],[Datum]],2),"")</f>
        <v>21</v>
      </c>
      <c r="B501" s="3">
        <f>IF(TRIM(Tabel24[[#This Row],[Datum]])&lt;&gt;"",(+Tabel24[[#This Row],[Datum]]-DATE(2025,8,20))/7,"")</f>
        <v>39.285714285714285</v>
      </c>
      <c r="C501" s="32">
        <f>IF(TRIM(Tabel24[[#This Row],[Datum]])&lt;&gt;"",Tabel24[[#This Row],[Datum]],"")</f>
        <v>46164</v>
      </c>
      <c r="D501" s="4">
        <v>46164</v>
      </c>
      <c r="E501" s="5"/>
      <c r="F501" s="44" t="s">
        <v>395</v>
      </c>
      <c r="G501" s="5" t="s">
        <v>21</v>
      </c>
    </row>
    <row r="502" spans="1:7" ht="28.5" customHeight="1">
      <c r="A502" s="2">
        <f>IF(TRIM(Tabel24[[#This Row],[Datum]])&lt;&gt;"",WEEKNUM(Tabel24[[#This Row],[Datum]],2),"")</f>
        <v>21</v>
      </c>
      <c r="B502" s="3">
        <f>IF(TRIM(Tabel24[[#This Row],[Datum]])&lt;&gt;"",(+Tabel24[[#This Row],[Datum]]-DATE(2025,8,20))/7,"")</f>
        <v>39.285714285714285</v>
      </c>
      <c r="C502" s="32">
        <f>IF(TRIM(Tabel24[[#This Row],[Datum]])&lt;&gt;"",Tabel24[[#This Row],[Datum]],"")</f>
        <v>46164</v>
      </c>
      <c r="D502" s="4">
        <v>46164</v>
      </c>
      <c r="E502" s="5"/>
      <c r="F502" s="44" t="s">
        <v>396</v>
      </c>
      <c r="G502" s="5" t="s">
        <v>21</v>
      </c>
    </row>
    <row r="503" spans="1:7" ht="28.5" customHeight="1">
      <c r="A503" s="2">
        <f>IF(TRIM(Tabel24[[#This Row],[Datum]])&lt;&gt;"",WEEKNUM(Tabel24[[#This Row],[Datum]],2),"")</f>
        <v>21</v>
      </c>
      <c r="B503" s="3">
        <f>IF(TRIM(Tabel24[[#This Row],[Datum]])&lt;&gt;"",(+Tabel24[[#This Row],[Datum]]-DATE(2025,8,20))/7,"")</f>
        <v>39.285714285714285</v>
      </c>
      <c r="C503" s="32">
        <f>IF(TRIM(Tabel24[[#This Row],[Datum]])&lt;&gt;"",Tabel24[[#This Row],[Datum]],"")</f>
        <v>46164</v>
      </c>
      <c r="D503" s="4">
        <v>46164</v>
      </c>
      <c r="E503" s="5"/>
      <c r="F503" s="44" t="s">
        <v>397</v>
      </c>
      <c r="G503" s="5" t="s">
        <v>21</v>
      </c>
    </row>
    <row r="504" spans="1:7" ht="28.5" customHeight="1">
      <c r="A504" s="57"/>
      <c r="B504" s="53"/>
      <c r="C504" s="54">
        <f>IF(TRIM(Tabel24[[#This Row],[Datum]])&lt;&gt;"",Tabel24[[#This Row],[Datum]],"")</f>
        <v>46166</v>
      </c>
      <c r="D504" s="55">
        <v>46166</v>
      </c>
      <c r="E504" s="56"/>
      <c r="F504" s="163" t="s">
        <v>398</v>
      </c>
      <c r="G504" s="56" t="s">
        <v>21</v>
      </c>
    </row>
    <row r="505" spans="1:7" ht="28.5" customHeight="1">
      <c r="A505" s="2">
        <f>IF(TRIM(Tabel24[[#This Row],[Datum]])&lt;&gt;"",WEEKNUM(Tabel24[[#This Row],[Datum]],2),"")</f>
        <v>22</v>
      </c>
      <c r="B505" s="3">
        <f>IF(TRIM(Tabel24[[#This Row],[Datum]])&lt;&gt;"",(+Tabel24[[#This Row],[Datum]]-DATE(2025,8,20))/7,"")</f>
        <v>39.714285714285715</v>
      </c>
      <c r="C505" s="32">
        <f>IF(TRIM(Tabel24[[#This Row],[Datum]])&lt;&gt;"",Tabel24[[#This Row],[Datum]],"")</f>
        <v>46167</v>
      </c>
      <c r="D505" s="4">
        <v>46167</v>
      </c>
      <c r="E505" s="5"/>
      <c r="F505" s="6" t="s">
        <v>399</v>
      </c>
      <c r="G505" s="5" t="s">
        <v>9</v>
      </c>
    </row>
    <row r="506" spans="1:7" ht="28.5" customHeight="1">
      <c r="A506" s="2">
        <f>IF(TRIM(Tabel24[[#This Row],[Datum]])&lt;&gt;"",WEEKNUM(Tabel24[[#This Row],[Datum]],2),"")</f>
        <v>22</v>
      </c>
      <c r="B506" s="3">
        <f>IF(TRIM(Tabel24[[#This Row],[Datum]])&lt;&gt;"",(+Tabel24[[#This Row],[Datum]]-DATE(2025,8,20))/7,"")</f>
        <v>39.714285714285715</v>
      </c>
      <c r="C506" s="32">
        <f>IF(TRIM(Tabel24[[#This Row],[Datum]])&lt;&gt;"",Tabel24[[#This Row],[Datum]],"")</f>
        <v>46167</v>
      </c>
      <c r="D506" s="4">
        <v>46167</v>
      </c>
      <c r="E506" s="5"/>
      <c r="F506" s="5" t="s">
        <v>400</v>
      </c>
      <c r="G506" s="5" t="s">
        <v>21</v>
      </c>
    </row>
    <row r="507" spans="1:7" ht="28.5" customHeight="1">
      <c r="A507" s="2">
        <f>IF(TRIM(Tabel24[[#This Row],[Datum]])&lt;&gt;"",WEEKNUM(Tabel24[[#This Row],[Datum]],2),"")</f>
        <v>22</v>
      </c>
      <c r="B507" s="3">
        <f>IF(TRIM(Tabel24[[#This Row],[Datum]])&lt;&gt;"",(+Tabel24[[#This Row],[Datum]]-DATE(2025,8,20))/7,"")</f>
        <v>39.857142857142854</v>
      </c>
      <c r="C507" s="32">
        <f>IF(TRIM(Tabel24[[#This Row],[Datum]])&lt;&gt;"",Tabel24[[#This Row],[Datum]],"")</f>
        <v>46168</v>
      </c>
      <c r="D507" s="4">
        <v>46168</v>
      </c>
      <c r="E507" s="5"/>
      <c r="F507" s="6" t="s">
        <v>401</v>
      </c>
      <c r="G507" s="5" t="s">
        <v>21</v>
      </c>
    </row>
    <row r="508" spans="1:7" ht="28.5" customHeight="1">
      <c r="A508" s="2">
        <f>IF(TRIM(Tabel24[[#This Row],[Datum]])&lt;&gt;"",WEEKNUM(Tabel24[[#This Row],[Datum]],2),"")</f>
        <v>22</v>
      </c>
      <c r="B508" s="3">
        <f>IF(TRIM(Tabel24[[#This Row],[Datum]])&lt;&gt;"",(+Tabel24[[#This Row],[Datum]]-DATE(2025,8,20))/7,"")</f>
        <v>39.857142857142854</v>
      </c>
      <c r="C508" s="32">
        <f>IF(TRIM(Tabel24[[#This Row],[Datum]])&lt;&gt;"",Tabel24[[#This Row],[Datum]],"")</f>
        <v>46168</v>
      </c>
      <c r="D508" s="4">
        <v>46168</v>
      </c>
      <c r="E508" s="5"/>
      <c r="F508" s="47" t="s">
        <v>402</v>
      </c>
      <c r="G508" s="5" t="s">
        <v>21</v>
      </c>
    </row>
    <row r="509" spans="1:7" ht="28.5" customHeight="1">
      <c r="A509" s="2">
        <f>IF(TRIM(Tabel24[[#This Row],[Datum]])&lt;&gt;"",WEEKNUM(Tabel24[[#This Row],[Datum]],2),"")</f>
        <v>22</v>
      </c>
      <c r="B509" s="3">
        <f>IF(TRIM(Tabel24[[#This Row],[Datum]])&lt;&gt;"",(+Tabel24[[#This Row],[Datum]]-DATE(2025,8,20))/7,"")</f>
        <v>39.857142857142854</v>
      </c>
      <c r="C509" s="32">
        <f>IF(TRIM(Tabel24[[#This Row],[Datum]])&lt;&gt;"",Tabel24[[#This Row],[Datum]],"")</f>
        <v>46168</v>
      </c>
      <c r="D509" s="4">
        <v>46168</v>
      </c>
      <c r="E509" s="5"/>
      <c r="F509" s="47" t="s">
        <v>403</v>
      </c>
      <c r="G509" s="5" t="s">
        <v>21</v>
      </c>
    </row>
    <row r="510" spans="1:7" ht="28.5" customHeight="1">
      <c r="A510" s="2">
        <f>IF(TRIM(Tabel24[[#This Row],[Datum]])&lt;&gt;"",WEEKNUM(Tabel24[[#This Row],[Datum]],2),"")</f>
        <v>22</v>
      </c>
      <c r="B510" s="3">
        <f>IF(TRIM(Tabel24[[#This Row],[Datum]])&lt;&gt;"",(+Tabel24[[#This Row],[Datum]]-DATE(2025,8,20))/7,"")</f>
        <v>39.857142857142854</v>
      </c>
      <c r="C510" s="32">
        <f>IF(TRIM(Tabel24[[#This Row],[Datum]])&lt;&gt;"",Tabel24[[#This Row],[Datum]],"")</f>
        <v>46168</v>
      </c>
      <c r="D510" s="4">
        <v>46168</v>
      </c>
      <c r="E510" s="5"/>
      <c r="F510" s="5" t="s">
        <v>404</v>
      </c>
    </row>
    <row r="511" spans="1:7" ht="28.5" customHeight="1">
      <c r="A511" s="2">
        <f>IF(TRIM(Tabel24[[#This Row],[Datum]])&lt;&gt;"",WEEKNUM(Tabel24[[#This Row],[Datum]],2),"")</f>
        <v>22</v>
      </c>
      <c r="B511" s="3">
        <f>IF(TRIM(Tabel24[[#This Row],[Datum]])&lt;&gt;"",(+Tabel24[[#This Row],[Datum]]-DATE(2025,8,20))/7,"")</f>
        <v>40</v>
      </c>
      <c r="C511" s="32">
        <f>IF(TRIM(Tabel24[[#This Row],[Datum]])&lt;&gt;"",Tabel24[[#This Row],[Datum]],"")</f>
        <v>46169</v>
      </c>
      <c r="D511" s="4">
        <v>46169</v>
      </c>
      <c r="E511" s="5"/>
      <c r="F511" s="6" t="s">
        <v>45</v>
      </c>
    </row>
    <row r="512" spans="1:7" ht="28.5" customHeight="1">
      <c r="A512" s="2">
        <f>IF(TRIM(Tabel24[[#This Row],[Datum]])&lt;&gt;"",WEEKNUM(Tabel24[[#This Row],[Datum]],2),"")</f>
        <v>22</v>
      </c>
      <c r="B512" s="3">
        <f>IF(TRIM(Tabel24[[#This Row],[Datum]])&lt;&gt;"",(+Tabel24[[#This Row],[Datum]]-DATE(2025,8,20))/7,"")</f>
        <v>40.142857142857146</v>
      </c>
      <c r="C512" s="32">
        <f>IF(TRIM(Tabel24[[#This Row],[Datum]])&lt;&gt;"",Tabel24[[#This Row],[Datum]],"")</f>
        <v>46170</v>
      </c>
      <c r="D512" s="4">
        <v>46170</v>
      </c>
      <c r="E512" s="5"/>
      <c r="F512" s="6" t="s">
        <v>265</v>
      </c>
      <c r="G512" s="5" t="s">
        <v>21</v>
      </c>
    </row>
    <row r="513" spans="1:11" ht="28.5" customHeight="1">
      <c r="A513" s="2">
        <f>IF(TRIM(Tabel24[[#This Row],[Datum]])&lt;&gt;"",WEEKNUM(Tabel24[[#This Row],[Datum]],2),"")</f>
        <v>22</v>
      </c>
      <c r="B513" s="3">
        <f>IF(TRIM(Tabel24[[#This Row],[Datum]])&lt;&gt;"",(+Tabel24[[#This Row],[Datum]]-DATE(2025,8,20))/7,"")</f>
        <v>40.285714285714285</v>
      </c>
      <c r="C513" s="32">
        <f>IF(TRIM(Tabel24[[#This Row],[Datum]])&lt;&gt;"",Tabel24[[#This Row],[Datum]],"")</f>
        <v>46171</v>
      </c>
      <c r="D513" s="4">
        <v>46171</v>
      </c>
      <c r="E513" s="5"/>
      <c r="F513" s="6" t="s">
        <v>45</v>
      </c>
    </row>
    <row r="514" spans="1:11" ht="28.5" customHeight="1">
      <c r="A514" s="2">
        <f>IF(TRIM(Tabel24[[#This Row],[Datum]])&lt;&gt;"",WEEKNUM(Tabel24[[#This Row],[Datum]],2),"")</f>
        <v>23</v>
      </c>
      <c r="B514" s="3">
        <f>IF(TRIM(Tabel24[[#This Row],[Datum]])&lt;&gt;"",(+Tabel24[[#This Row],[Datum]]-DATE(2025,8,20))/7,"")</f>
        <v>40.714285714285715</v>
      </c>
      <c r="C514" s="32">
        <f>IF(TRIM(Tabel24[[#This Row],[Datum]])&lt;&gt;"",Tabel24[[#This Row],[Datum]],"")</f>
        <v>46174</v>
      </c>
      <c r="D514" s="4">
        <v>46174</v>
      </c>
      <c r="E514" s="5"/>
      <c r="F514" s="6" t="s">
        <v>405</v>
      </c>
      <c r="G514" s="5" t="s">
        <v>9</v>
      </c>
    </row>
    <row r="515" spans="1:11" ht="28.5" customHeight="1">
      <c r="A515" s="14" t="str">
        <f>IF(TRIM(Tabel24[[#This Row],[Datum]])&lt;&gt;"",WEEKNUM(Tabel24[[#This Row],[Datum]],2),"")</f>
        <v/>
      </c>
      <c r="B515" s="15" t="str">
        <f>IF(TRIM(Tabel24[[#This Row],[Datum]])&lt;&gt;"",(+Tabel24[[#This Row],[Datum]]-DATE(2025,8,20))/7,"")</f>
        <v/>
      </c>
      <c r="C515" s="33" t="str">
        <f>IF(TRIM(Tabel24[[#This Row],[Datum]])&lt;&gt;"",Tabel24[[#This Row],[Datum]],"")</f>
        <v/>
      </c>
      <c r="D515" s="16"/>
      <c r="E515" s="13"/>
      <c r="F515" s="81" t="s">
        <v>406</v>
      </c>
      <c r="G515" s="5" t="s">
        <v>21</v>
      </c>
    </row>
    <row r="516" spans="1:11" ht="28.5" customHeight="1">
      <c r="A516" s="2">
        <f>IF(TRIM(Tabel24[[#This Row],[Datum]])&lt;&gt;"",WEEKNUM(Tabel24[[#This Row],[Datum]],2),"")</f>
        <v>23</v>
      </c>
      <c r="B516" s="3">
        <f>IF(TRIM(Tabel24[[#This Row],[Datum]])&lt;&gt;"",(+Tabel24[[#This Row],[Datum]]-DATE(2025,8,20))/7,"")</f>
        <v>40.714285714285715</v>
      </c>
      <c r="C516" s="32">
        <f>IF(TRIM(Tabel24[[#This Row],[Datum]])&lt;&gt;"",Tabel24[[#This Row],[Datum]],"")</f>
        <v>46174</v>
      </c>
      <c r="D516" s="4">
        <v>46174</v>
      </c>
      <c r="E516" s="5"/>
      <c r="F516" s="6" t="s">
        <v>45</v>
      </c>
    </row>
    <row r="517" spans="1:11" ht="28.5" customHeight="1">
      <c r="A517" s="2">
        <f>IF(TRIM(Tabel24[[#This Row],[Datum]])&lt;&gt;"",WEEKNUM(Tabel24[[#This Row],[Datum]],2),"")</f>
        <v>23</v>
      </c>
      <c r="B517" s="3">
        <f>IF(TRIM(Tabel24[[#This Row],[Datum]])&lt;&gt;"",(+Tabel24[[#This Row],[Datum]]-DATE(2025,8,20))/7,"")</f>
        <v>40.857142857142854</v>
      </c>
      <c r="C517" s="32">
        <f>IF(TRIM(Tabel24[[#This Row],[Datum]])&lt;&gt;"",Tabel24[[#This Row],[Datum]],"")</f>
        <v>46175</v>
      </c>
      <c r="D517" s="4">
        <v>46175</v>
      </c>
      <c r="E517" s="5"/>
      <c r="F517" s="6" t="s">
        <v>45</v>
      </c>
    </row>
    <row r="518" spans="1:11" ht="28.5" customHeight="1">
      <c r="A518" s="8"/>
      <c r="B518" s="9"/>
      <c r="C518" s="36"/>
      <c r="D518" s="10" t="s">
        <v>407</v>
      </c>
      <c r="E518" s="11"/>
      <c r="F518" s="11" t="s">
        <v>408</v>
      </c>
      <c r="G518" s="11"/>
    </row>
    <row r="519" spans="1:11" ht="28.5" customHeight="1">
      <c r="A519" s="2">
        <f>IF(TRIM(Tabel24[[#This Row],[Datum]])&lt;&gt;"",WEEKNUM(Tabel24[[#This Row],[Datum]],2),"")</f>
        <v>23</v>
      </c>
      <c r="B519" s="3">
        <f>IF(TRIM(Tabel24[[#This Row],[Datum]])&lt;&gt;"",(+Tabel24[[#This Row],[Datum]]-DATE(2025,8,20))/7,"")</f>
        <v>41</v>
      </c>
      <c r="C519" s="32">
        <f>IF(TRIM(Tabel24[[#This Row],[Datum]])&lt;&gt;"",Tabel24[[#This Row],[Datum]],"")</f>
        <v>46176</v>
      </c>
      <c r="D519" s="4">
        <v>46176</v>
      </c>
      <c r="E519" s="5"/>
      <c r="F519" s="56" t="s">
        <v>45</v>
      </c>
    </row>
    <row r="520" spans="1:11" ht="28.5" customHeight="1">
      <c r="A520" s="2">
        <f>IF(TRIM(Tabel24[[#This Row],[Datum]])&lt;&gt;"",WEEKNUM(Tabel24[[#This Row],[Datum]],2),"")</f>
        <v>23</v>
      </c>
      <c r="B520" s="3">
        <f>IF(TRIM(Tabel24[[#This Row],[Datum]])&lt;&gt;"",(+Tabel24[[#This Row],[Datum]]-DATE(2025,8,20))/7,"")</f>
        <v>41.142857142857146</v>
      </c>
      <c r="C520" s="32">
        <f>IF(TRIM(Tabel24[[#This Row],[Datum]])&lt;&gt;"",Tabel24[[#This Row],[Datum]],"")</f>
        <v>46177</v>
      </c>
      <c r="D520" s="4">
        <v>46177</v>
      </c>
      <c r="E520" s="5"/>
      <c r="F520" s="82" t="s">
        <v>409</v>
      </c>
      <c r="G520" s="5" t="s">
        <v>21</v>
      </c>
    </row>
    <row r="521" spans="1:11" ht="28.5" customHeight="1">
      <c r="A521" s="158">
        <f>IF(TRIM(Tabel24[[#This Row],[Datum]])&lt;&gt;"",WEEKNUM(Tabel24[[#This Row],[Datum]],2),"")</f>
        <v>23</v>
      </c>
      <c r="B521" s="159">
        <f>IF(TRIM(Tabel24[[#This Row],[Datum]])&lt;&gt;"",(+Tabel24[[#This Row],[Datum]]-DATE(2025,8,20))/7,"")</f>
        <v>41.142857142857146</v>
      </c>
      <c r="C521" s="160">
        <f>IF(TRIM(Tabel24[[#This Row],[Datum]])&lt;&gt;"",Tabel24[[#This Row],[Datum]],"")</f>
        <v>46177</v>
      </c>
      <c r="D521" s="161">
        <v>46177</v>
      </c>
      <c r="E521" s="162"/>
      <c r="F521" s="151" t="s">
        <v>410</v>
      </c>
      <c r="G521" s="162" t="s">
        <v>21</v>
      </c>
    </row>
    <row r="522" spans="1:11" ht="28.5" customHeight="1">
      <c r="A522" s="2">
        <f>IF(TRIM(Tabel24[[#This Row],[Datum]])&lt;&gt;"",WEEKNUM(Tabel24[[#This Row],[Datum]],2),"")</f>
        <v>23</v>
      </c>
      <c r="B522" s="3">
        <f>IF(TRIM(Tabel24[[#This Row],[Datum]])&lt;&gt;"",(+Tabel24[[#This Row],[Datum]]-DATE(2025,8,20))/7,"")</f>
        <v>41.285714285714285</v>
      </c>
      <c r="C522" s="32">
        <f>IF(TRIM(Tabel24[[#This Row],[Datum]])&lt;&gt;"",Tabel24[[#This Row],[Datum]],"")</f>
        <v>46178</v>
      </c>
      <c r="D522" s="4">
        <v>46178</v>
      </c>
      <c r="E522" s="5"/>
      <c r="F522" s="6"/>
    </row>
    <row r="523" spans="1:11" s="5" customFormat="1" ht="28.5" customHeight="1">
      <c r="A523" s="2">
        <f>IF(TRIM(Tabel24[[#This Row],[Datum]])&lt;&gt;"",WEEKNUM(Tabel24[[#This Row],[Datum]],2),"")</f>
        <v>24</v>
      </c>
      <c r="B523" s="3">
        <f>IF(TRIM(Tabel24[[#This Row],[Datum]])&lt;&gt;"",(+Tabel24[[#This Row],[Datum]]-DATE(2025,8,20))/7,"")</f>
        <v>41.714285714285715</v>
      </c>
      <c r="C523" s="32">
        <f>IF(TRIM(Tabel24[[#This Row],[Datum]])&lt;&gt;"",Tabel24[[#This Row],[Datum]],"")</f>
        <v>46181</v>
      </c>
      <c r="D523" s="4">
        <v>46181</v>
      </c>
      <c r="F523" s="6" t="s">
        <v>411</v>
      </c>
      <c r="G523" s="5" t="s">
        <v>9</v>
      </c>
      <c r="H523"/>
      <c r="I523"/>
      <c r="J523"/>
      <c r="K523"/>
    </row>
    <row r="524" spans="1:11" s="5" customFormat="1" ht="28.5" customHeight="1">
      <c r="A524" s="2" t="str">
        <f>IF(TRIM(Tabel24[[#This Row],[Datum]])&lt;&gt;"",WEEKNUM(Tabel24[[#This Row],[Datum]],2),"")</f>
        <v/>
      </c>
      <c r="B524" s="3" t="str">
        <f>IF(TRIM(Tabel24[[#This Row],[Datum]])&lt;&gt;"",(+Tabel24[[#This Row],[Datum]]-DATE(2025,8,20))/7,"")</f>
        <v/>
      </c>
      <c r="C524" s="32" t="str">
        <f>IF(TRIM(Tabel24[[#This Row],[Datum]])&lt;&gt;"",Tabel24[[#This Row],[Datum]],"")</f>
        <v/>
      </c>
      <c r="D524" s="4"/>
      <c r="F524" s="81" t="s">
        <v>406</v>
      </c>
      <c r="G524" s="5" t="s">
        <v>21</v>
      </c>
      <c r="H524"/>
      <c r="I524"/>
      <c r="J524"/>
      <c r="K524"/>
    </row>
    <row r="525" spans="1:11" s="5" customFormat="1" ht="28.5" customHeight="1">
      <c r="A525" s="2">
        <f>IF(TRIM(Tabel24[[#This Row],[Datum]])&lt;&gt;"",WEEKNUM(Tabel24[[#This Row],[Datum]],2),"")</f>
        <v>24</v>
      </c>
      <c r="B525" s="3">
        <f>IF(TRIM(Tabel24[[#This Row],[Datum]])&lt;&gt;"",(+Tabel24[[#This Row],[Datum]]-DATE(2025,8,20))/7,"")</f>
        <v>41.714285714285715</v>
      </c>
      <c r="C525" s="32">
        <f>IF(TRIM(Tabel24[[#This Row],[Datum]])&lt;&gt;"",Tabel24[[#This Row],[Datum]],"")</f>
        <v>46181</v>
      </c>
      <c r="D525" s="4">
        <v>46181</v>
      </c>
      <c r="F525" s="6" t="s">
        <v>45</v>
      </c>
      <c r="H525"/>
      <c r="I525"/>
      <c r="J525"/>
      <c r="K525"/>
    </row>
    <row r="526" spans="1:11" s="5" customFormat="1" ht="28.5" customHeight="1">
      <c r="A526" s="2">
        <f>IF(TRIM(Tabel24[[#This Row],[Datum]])&lt;&gt;"",WEEKNUM(Tabel24[[#This Row],[Datum]],2),"")</f>
        <v>24</v>
      </c>
      <c r="B526" s="3">
        <f>IF(TRIM(Tabel24[[#This Row],[Datum]])&lt;&gt;"",(+Tabel24[[#This Row],[Datum]]-DATE(2025,8,20))/7,"")</f>
        <v>41.857142857142854</v>
      </c>
      <c r="C526" s="32">
        <f>IF(TRIM(Tabel24[[#This Row],[Datum]])&lt;&gt;"",Tabel24[[#This Row],[Datum]],"")</f>
        <v>46182</v>
      </c>
      <c r="D526" s="4">
        <v>46182</v>
      </c>
      <c r="F526" s="6" t="s">
        <v>45</v>
      </c>
      <c r="H526"/>
      <c r="I526"/>
      <c r="J526"/>
      <c r="K526"/>
    </row>
    <row r="527" spans="1:11" s="5" customFormat="1" ht="28.5" customHeight="1">
      <c r="A527" s="2">
        <f>IF(TRIM(Tabel24[[#This Row],[Datum]])&lt;&gt;"",WEEKNUM(Tabel24[[#This Row],[Datum]],2),"")</f>
        <v>24</v>
      </c>
      <c r="B527" s="3">
        <f>IF(TRIM(Tabel24[[#This Row],[Datum]])&lt;&gt;"",(+Tabel24[[#This Row],[Datum]]-DATE(2025,8,20))/7,"")</f>
        <v>41.857142857142854</v>
      </c>
      <c r="C527" s="32">
        <f>IF(TRIM(Tabel24[[#This Row],[Datum]])&lt;&gt;"",Tabel24[[#This Row],[Datum]],"")</f>
        <v>46182</v>
      </c>
      <c r="D527" s="4">
        <v>46182</v>
      </c>
      <c r="F527" s="5" t="s">
        <v>32</v>
      </c>
      <c r="H527"/>
      <c r="I527"/>
      <c r="J527"/>
      <c r="K527"/>
    </row>
    <row r="528" spans="1:11" s="5" customFormat="1" ht="28.5" customHeight="1">
      <c r="A528" s="2">
        <f>IF(TRIM(Tabel24[[#This Row],[Datum]])&lt;&gt;"",WEEKNUM(Tabel24[[#This Row],[Datum]],2),"")</f>
        <v>24</v>
      </c>
      <c r="B528" s="3">
        <f>IF(TRIM(Tabel24[[#This Row],[Datum]])&lt;&gt;"",(+Tabel24[[#This Row],[Datum]]-DATE(2025,8,20))/7,"")</f>
        <v>41.857142857142854</v>
      </c>
      <c r="C528" s="32">
        <f>IF(TRIM(Tabel24[[#This Row],[Datum]])&lt;&gt;"",Tabel24[[#This Row],[Datum]],"")</f>
        <v>46182</v>
      </c>
      <c r="D528" s="4">
        <v>46182</v>
      </c>
      <c r="F528" s="5" t="s">
        <v>412</v>
      </c>
      <c r="H528"/>
      <c r="I528"/>
      <c r="J528"/>
      <c r="K528"/>
    </row>
    <row r="529" spans="1:11" s="5" customFormat="1" ht="28.5" customHeight="1">
      <c r="A529" s="2">
        <f>IF(TRIM(Tabel24[[#This Row],[Datum]])&lt;&gt;"",WEEKNUM(Tabel24[[#This Row],[Datum]],2),"")</f>
        <v>24</v>
      </c>
      <c r="B529" s="3">
        <f>IF(TRIM(Tabel24[[#This Row],[Datum]])&lt;&gt;"",(+Tabel24[[#This Row],[Datum]]-DATE(2025,8,20))/7,"")</f>
        <v>41.857142857142854</v>
      </c>
      <c r="C529" s="32">
        <f>IF(TRIM(Tabel24[[#This Row],[Datum]])&lt;&gt;"",Tabel24[[#This Row],[Datum]],"")</f>
        <v>46182</v>
      </c>
      <c r="D529" s="4">
        <v>46182</v>
      </c>
      <c r="F529" s="74" t="s">
        <v>413</v>
      </c>
      <c r="H529"/>
      <c r="I529"/>
      <c r="J529"/>
      <c r="K529"/>
    </row>
    <row r="530" spans="1:11" s="5" customFormat="1" ht="28.5" customHeight="1">
      <c r="A530" s="2">
        <f>IF(TRIM(Tabel24[[#This Row],[Datum]])&lt;&gt;"",WEEKNUM(Tabel24[[#This Row],[Datum]],2),"")</f>
        <v>24</v>
      </c>
      <c r="B530" s="3">
        <f>IF(TRIM(Tabel24[[#This Row],[Datum]])&lt;&gt;"",(+Tabel24[[#This Row],[Datum]]-DATE(2025,8,20))/7,"")</f>
        <v>42</v>
      </c>
      <c r="C530" s="32">
        <f>IF(TRIM(Tabel24[[#This Row],[Datum]])&lt;&gt;"",Tabel24[[#This Row],[Datum]],"")</f>
        <v>46183</v>
      </c>
      <c r="D530" s="4">
        <v>46183</v>
      </c>
      <c r="F530" s="6" t="s">
        <v>45</v>
      </c>
      <c r="H530"/>
      <c r="I530"/>
      <c r="J530"/>
      <c r="K530"/>
    </row>
    <row r="531" spans="1:11" s="5" customFormat="1" ht="28.5" customHeight="1">
      <c r="A531" s="2">
        <f>IF(TRIM(Tabel24[[#This Row],[Datum]])&lt;&gt;"",WEEKNUM(Tabel24[[#This Row],[Datum]]),"")</f>
        <v>24</v>
      </c>
      <c r="B531" s="3">
        <f>IF(TRIM(Tabel24[[#This Row],[Datum]])&lt;&gt;"",(+Tabel24[[#This Row],[Datum]]-DATE(2025,8,20))/7,"")</f>
        <v>42</v>
      </c>
      <c r="C531" s="32">
        <f>IF(TRIM(Tabel24[[#This Row],[Datum]])&lt;&gt;"",Tabel24[[#This Row],[Datum]],"")</f>
        <v>46183</v>
      </c>
      <c r="D531" s="4">
        <v>46183</v>
      </c>
      <c r="F531" s="5" t="s">
        <v>414</v>
      </c>
      <c r="H531"/>
      <c r="I531"/>
      <c r="J531"/>
      <c r="K531"/>
    </row>
    <row r="532" spans="1:11" s="5" customFormat="1" ht="28.5" customHeight="1">
      <c r="A532" s="2">
        <f>IF(TRIM(Tabel24[[#This Row],[Datum]])&lt;&gt;"",WEEKNUM(Tabel24[[#This Row],[Datum]],2),"")</f>
        <v>24</v>
      </c>
      <c r="B532" s="3">
        <f>IF(TRIM(Tabel24[[#This Row],[Datum]])&lt;&gt;"",(+Tabel24[[#This Row],[Datum]]-DATE(2025,8,20))/7,"")</f>
        <v>42.142857142857146</v>
      </c>
      <c r="C532" s="32">
        <f>IF(TRIM(Tabel24[[#This Row],[Datum]])&lt;&gt;"",Tabel24[[#This Row],[Datum]],"")</f>
        <v>46184</v>
      </c>
      <c r="D532" s="4">
        <v>46184</v>
      </c>
      <c r="F532" s="6" t="s">
        <v>415</v>
      </c>
      <c r="G532" s="5" t="s">
        <v>21</v>
      </c>
      <c r="H532"/>
      <c r="I532"/>
      <c r="J532"/>
      <c r="K532"/>
    </row>
    <row r="533" spans="1:11" s="5" customFormat="1" ht="28.5" customHeight="1">
      <c r="A533" s="2">
        <f>IF(TRIM(Tabel24[[#This Row],[Datum]])&lt;&gt;"",WEEKNUM(Tabel24[[#This Row],[Datum]],2),"")</f>
        <v>24</v>
      </c>
      <c r="B533" s="3">
        <f>IF(TRIM(Tabel24[[#This Row],[Datum]])&lt;&gt;"",(+Tabel24[[#This Row],[Datum]]-DATE(2025,8,20))/7,"")</f>
        <v>42.285714285714285</v>
      </c>
      <c r="C533" s="32">
        <f>IF(TRIM(Tabel24[[#This Row],[Datum]])&lt;&gt;"",Tabel24[[#This Row],[Datum]],"")</f>
        <v>46185</v>
      </c>
      <c r="D533" s="4">
        <v>46185</v>
      </c>
      <c r="F533" s="6" t="s">
        <v>45</v>
      </c>
      <c r="H533"/>
      <c r="I533"/>
      <c r="J533"/>
      <c r="K533"/>
    </row>
    <row r="534" spans="1:11" s="5" customFormat="1" ht="28.5" customHeight="1">
      <c r="A534" s="2">
        <f>IF(TRIM(Tabel24[[#This Row],[Datum]])&lt;&gt;"",WEEKNUM(Tabel24[[#This Row],[Datum]],2),"")</f>
        <v>25</v>
      </c>
      <c r="B534" s="3">
        <f>IF(TRIM(Tabel24[[#This Row],[Datum]])&lt;&gt;"",(+Tabel24[[#This Row],[Datum]]-DATE(2025,8,20))/7,"")</f>
        <v>42.714285714285715</v>
      </c>
      <c r="C534" s="32">
        <f>IF(TRIM(Tabel24[[#This Row],[Datum]])&lt;&gt;"",Tabel24[[#This Row],[Datum]],"")</f>
        <v>46188</v>
      </c>
      <c r="D534" s="4">
        <v>46188</v>
      </c>
      <c r="F534" s="6" t="s">
        <v>416</v>
      </c>
      <c r="G534" s="5" t="s">
        <v>9</v>
      </c>
      <c r="H534"/>
      <c r="I534"/>
      <c r="J534"/>
      <c r="K534"/>
    </row>
    <row r="535" spans="1:11" s="5" customFormat="1" ht="28.5" customHeight="1">
      <c r="A535" s="14" t="str">
        <f>IF(TRIM(Tabel24[[#This Row],[Datum]])&lt;&gt;"",WEEKNUM(Tabel24[[#This Row],[Datum]],2),"")</f>
        <v/>
      </c>
      <c r="B535" s="15" t="str">
        <f>IF(TRIM(Tabel24[[#This Row],[Datum]])&lt;&gt;"",(+Tabel24[[#This Row],[Datum]]-DATE(2025,8,20))/7,"")</f>
        <v/>
      </c>
      <c r="C535" s="33" t="str">
        <f>IF(TRIM(Tabel24[[#This Row],[Datum]])&lt;&gt;"",Tabel24[[#This Row],[Datum]],"")</f>
        <v/>
      </c>
      <c r="D535" s="16"/>
      <c r="E535" s="13"/>
      <c r="F535" s="81" t="s">
        <v>417</v>
      </c>
      <c r="G535" s="5" t="s">
        <v>21</v>
      </c>
      <c r="H535"/>
      <c r="I535"/>
      <c r="J535"/>
      <c r="K535"/>
    </row>
    <row r="536" spans="1:11" s="5" customFormat="1" ht="28.5" customHeight="1">
      <c r="A536" s="152">
        <f>IF(TRIM(Tabel24[[#This Row],[Datum]])&lt;&gt;"",WEEKNUM(Tabel24[[#This Row],[Datum]],2),"")</f>
        <v>25</v>
      </c>
      <c r="B536" s="153">
        <f>IF(TRIM(Tabel24[[#This Row],[Datum]])&lt;&gt;"",(+Tabel24[[#This Row],[Datum]]-DATE(2025,8,20))/7,"")</f>
        <v>42.714285714285715</v>
      </c>
      <c r="C536" s="154">
        <f>IF(TRIM(Tabel24[[#This Row],[Datum]])&lt;&gt;"",Tabel24[[#This Row],[Datum]],"")</f>
        <v>46188</v>
      </c>
      <c r="D536" s="155">
        <v>46188</v>
      </c>
      <c r="E536" s="156"/>
      <c r="F536" s="11" t="s">
        <v>418</v>
      </c>
      <c r="G536" s="157" t="s">
        <v>21</v>
      </c>
      <c r="H536"/>
      <c r="I536"/>
      <c r="J536"/>
      <c r="K536"/>
    </row>
    <row r="537" spans="1:11" s="5" customFormat="1" ht="28.5" customHeight="1">
      <c r="A537" s="2">
        <f>IF(TRIM(Tabel24[[#This Row],[Datum]])&lt;&gt;"",WEEKNUM(Tabel24[[#This Row],[Datum]],2),"")</f>
        <v>25</v>
      </c>
      <c r="B537" s="3">
        <f>IF(TRIM(Tabel24[[#This Row],[Datum]])&lt;&gt;"",(+Tabel24[[#This Row],[Datum]]-DATE(2025,8,20))/7,"")</f>
        <v>42.714285714285715</v>
      </c>
      <c r="C537" s="32">
        <f>IF(TRIM(Tabel24[[#This Row],[Datum]])&lt;&gt;"",Tabel24[[#This Row],[Datum]],"")</f>
        <v>46188</v>
      </c>
      <c r="D537" s="4">
        <v>46188</v>
      </c>
      <c r="F537" s="105" t="s">
        <v>419</v>
      </c>
      <c r="G537" s="5" t="s">
        <v>21</v>
      </c>
      <c r="H537"/>
      <c r="I537"/>
      <c r="J537"/>
      <c r="K537"/>
    </row>
    <row r="538" spans="1:11" s="5" customFormat="1" ht="28.5" customHeight="1">
      <c r="A538" s="2">
        <f>IF(TRIM(Tabel24[[#This Row],[Datum]])&lt;&gt;"",WEEKNUM(Tabel24[[#This Row],[Datum]]),"")</f>
        <v>25</v>
      </c>
      <c r="B538" s="3">
        <f>IF(TRIM(Tabel24[[#This Row],[Datum]])&lt;&gt;"",(+Tabel24[[#This Row],[Datum]]-DATE(2025,8,20))/7,"")</f>
        <v>42.857142857142854</v>
      </c>
      <c r="C538" s="32">
        <f>IF(TRIM(Tabel24[[#This Row],[Datum]])&lt;&gt;"",Tabel24[[#This Row],[Datum]],"")</f>
        <v>46189</v>
      </c>
      <c r="D538" s="4">
        <v>46189</v>
      </c>
      <c r="F538" s="74" t="s">
        <v>420</v>
      </c>
      <c r="H538"/>
      <c r="I538"/>
      <c r="J538"/>
      <c r="K538"/>
    </row>
    <row r="539" spans="1:11" s="5" customFormat="1" ht="28.5" customHeight="1">
      <c r="A539" s="2">
        <f>IF(TRIM(Tabel24[[#This Row],[Datum]])&lt;&gt;"",WEEKNUM(Tabel24[[#This Row],[Datum]],2),"")</f>
        <v>25</v>
      </c>
      <c r="B539" s="3">
        <f>IF(TRIM(Tabel24[[#This Row],[Datum]])&lt;&gt;"",(+Tabel24[[#This Row],[Datum]]-DATE(2025,8,20))/7,"")</f>
        <v>42.857142857142854</v>
      </c>
      <c r="C539" s="32">
        <f>IF(TRIM(Tabel24[[#This Row],[Datum]])&lt;&gt;"",Tabel24[[#This Row],[Datum]],"")</f>
        <v>46189</v>
      </c>
      <c r="D539" s="4">
        <v>46189</v>
      </c>
      <c r="F539" s="6" t="s">
        <v>421</v>
      </c>
      <c r="G539" s="5" t="s">
        <v>21</v>
      </c>
      <c r="H539"/>
      <c r="I539"/>
      <c r="J539"/>
      <c r="K539"/>
    </row>
    <row r="540" spans="1:11" s="5" customFormat="1" ht="28.5" customHeight="1">
      <c r="A540" s="2">
        <f>IF(TRIM(Tabel24[[#This Row],[Datum]])&lt;&gt;"",WEEKNUM(Tabel24[[#This Row],[Datum]],2),"")</f>
        <v>25</v>
      </c>
      <c r="B540" s="3">
        <f>IF(TRIM(Tabel24[[#This Row],[Datum]])&lt;&gt;"",(+Tabel24[[#This Row],[Datum]]-DATE(2025,8,20))/7,"")</f>
        <v>42.857142857142854</v>
      </c>
      <c r="C540" s="32">
        <f>IF(TRIM(Tabel24[[#This Row],[Datum]])&lt;&gt;"",Tabel24[[#This Row],[Datum]],"")</f>
        <v>46189</v>
      </c>
      <c r="D540" s="4">
        <v>46189</v>
      </c>
      <c r="E540" s="11"/>
      <c r="F540" s="11" t="s">
        <v>418</v>
      </c>
      <c r="G540" s="11" t="s">
        <v>21</v>
      </c>
      <c r="H540"/>
      <c r="I540"/>
      <c r="J540"/>
      <c r="K540"/>
    </row>
    <row r="541" spans="1:11" s="5" customFormat="1" ht="28.5" customHeight="1">
      <c r="A541" s="2">
        <f>IF(TRIM(Tabel24[[#This Row],[Datum]])&lt;&gt;"",WEEKNUM(Tabel24[[#This Row],[Datum]],2),"")</f>
        <v>25</v>
      </c>
      <c r="B541" s="3">
        <f>IF(TRIM(Tabel24[[#This Row],[Datum]])&lt;&gt;"",(+Tabel24[[#This Row],[Datum]]-DATE(2025,8,20))/7,"")</f>
        <v>42.857142857142854</v>
      </c>
      <c r="C541" s="32">
        <f>IF(TRIM(Tabel24[[#This Row],[Datum]])&lt;&gt;"",Tabel24[[#This Row],[Datum]],"")</f>
        <v>46189</v>
      </c>
      <c r="D541" s="4">
        <v>46189</v>
      </c>
      <c r="F541" s="5" t="s">
        <v>73</v>
      </c>
      <c r="H541"/>
      <c r="I541"/>
      <c r="J541"/>
      <c r="K541"/>
    </row>
    <row r="542" spans="1:11" s="5" customFormat="1" ht="28.5" customHeight="1">
      <c r="A542" s="2">
        <f>IF(TRIM(Tabel24[[#This Row],[Datum]])&lt;&gt;"",WEEKNUM(Tabel24[[#This Row],[Datum]],2),"")</f>
        <v>25</v>
      </c>
      <c r="B542" s="3">
        <f>IF(TRIM(Tabel24[[#This Row],[Datum]])&lt;&gt;"",(+Tabel24[[#This Row],[Datum]]-DATE(2025,8,20))/7,"")</f>
        <v>43</v>
      </c>
      <c r="C542" s="32">
        <f>IF(TRIM(Tabel24[[#This Row],[Datum]])&lt;&gt;"",Tabel24[[#This Row],[Datum]],"")</f>
        <v>46190</v>
      </c>
      <c r="D542" s="4">
        <v>46190</v>
      </c>
      <c r="F542" s="11" t="s">
        <v>418</v>
      </c>
      <c r="G542" s="5" t="s">
        <v>21</v>
      </c>
      <c r="H542"/>
      <c r="I542"/>
      <c r="J542"/>
      <c r="K542"/>
    </row>
    <row r="543" spans="1:11" s="5" customFormat="1" ht="28.5" customHeight="1">
      <c r="A543" s="2">
        <f>IF(TRIM(Tabel24[[#This Row],[Datum]])&lt;&gt;"",WEEKNUM(Tabel24[[#This Row],[Datum]]),"")</f>
        <v>25</v>
      </c>
      <c r="B543" s="3">
        <f>IF(TRIM(Tabel24[[#This Row],[Datum]])&lt;&gt;"",(+Tabel24[[#This Row],[Datum]]-DATE(2025,8,20))/7,"")</f>
        <v>43</v>
      </c>
      <c r="C543" s="32">
        <f>IF(TRIM(Tabel24[[#This Row],[Datum]])&lt;&gt;"",Tabel24[[#This Row],[Datum]],"")</f>
        <v>46190</v>
      </c>
      <c r="D543" s="4">
        <v>46190</v>
      </c>
      <c r="F543" s="5" t="s">
        <v>422</v>
      </c>
      <c r="H543"/>
      <c r="I543"/>
      <c r="J543"/>
      <c r="K543"/>
    </row>
    <row r="544" spans="1:11" s="5" customFormat="1" ht="28.5" customHeight="1">
      <c r="A544" s="2">
        <f>IF(TRIM(Tabel24[[#This Row],[Datum]])&lt;&gt;"",WEEKNUM(Tabel24[[#This Row],[Datum]],2),"")</f>
        <v>25</v>
      </c>
      <c r="B544" s="3">
        <f>IF(TRIM(Tabel24[[#This Row],[Datum]])&lt;&gt;"",(+Tabel24[[#This Row],[Datum]]-DATE(2025,8,20))/7,"")</f>
        <v>43.142857142857146</v>
      </c>
      <c r="C544" s="32">
        <f>IF(TRIM(Tabel24[[#This Row],[Datum]])&lt;&gt;"",Tabel24[[#This Row],[Datum]],"")</f>
        <v>46191</v>
      </c>
      <c r="D544" s="4">
        <v>46191</v>
      </c>
      <c r="F544" s="11" t="s">
        <v>418</v>
      </c>
      <c r="G544" s="5" t="s">
        <v>21</v>
      </c>
      <c r="H544"/>
      <c r="I544"/>
      <c r="J544"/>
      <c r="K544"/>
    </row>
    <row r="545" spans="1:11" s="5" customFormat="1" ht="28.5" customHeight="1">
      <c r="A545" s="2">
        <f>IF(TRIM(Tabel24[[#This Row],[Datum]])&lt;&gt;"",WEEKNUM(Tabel24[[#This Row],[Datum]],2),"")</f>
        <v>25</v>
      </c>
      <c r="B545" s="3">
        <f>IF(TRIM(Tabel24[[#This Row],[Datum]])&lt;&gt;"",(+Tabel24[[#This Row],[Datum]]-DATE(2025,8,20))/7,"")</f>
        <v>43.285714285714285</v>
      </c>
      <c r="C545" s="32">
        <f>IF(TRIM(Tabel24[[#This Row],[Datum]])&lt;&gt;"",Tabel24[[#This Row],[Datum]],"")</f>
        <v>46192</v>
      </c>
      <c r="D545" s="4">
        <v>46192</v>
      </c>
      <c r="F545" s="11" t="s">
        <v>418</v>
      </c>
      <c r="G545" s="5" t="s">
        <v>21</v>
      </c>
      <c r="H545"/>
      <c r="I545"/>
      <c r="J545"/>
      <c r="K545"/>
    </row>
    <row r="546" spans="1:11" s="5" customFormat="1" ht="28.5" customHeight="1">
      <c r="A546" s="2">
        <f>IF(TRIM(Tabel24[[#This Row],[Datum]])&lt;&gt;"",WEEKNUM(Tabel24[[#This Row],[Datum]],2),"")</f>
        <v>26</v>
      </c>
      <c r="B546" s="3">
        <f>IF(TRIM(Tabel24[[#This Row],[Datum]])&lt;&gt;"",(+Tabel24[[#This Row],[Datum]]-DATE(2025,8,20))/7,"")</f>
        <v>43.714285714285715</v>
      </c>
      <c r="C546" s="32">
        <f>IF(TRIM(Tabel24[[#This Row],[Datum]])&lt;&gt;"",Tabel24[[#This Row],[Datum]],"")</f>
        <v>46195</v>
      </c>
      <c r="D546" s="4">
        <v>46195</v>
      </c>
      <c r="F546" s="6" t="s">
        <v>423</v>
      </c>
      <c r="G546" s="5" t="s">
        <v>9</v>
      </c>
      <c r="H546"/>
      <c r="I546"/>
      <c r="J546"/>
      <c r="K546"/>
    </row>
    <row r="547" spans="1:11" s="5" customFormat="1" ht="28.5" customHeight="1">
      <c r="A547" s="2">
        <f>IF(TRIM(Tabel24[[#This Row],[Datum]])&lt;&gt;"",WEEKNUM(Tabel24[[#This Row],[Datum]],2),"")</f>
        <v>26</v>
      </c>
      <c r="B547" s="3">
        <f>IF(TRIM(Tabel24[[#This Row],[Datum]])&lt;&gt;"",(+Tabel24[[#This Row],[Datum]]-DATE(2025,8,20))/7,"")</f>
        <v>43.714285714285715</v>
      </c>
      <c r="C547" s="32">
        <f>IF(TRIM(Tabel24[[#This Row],[Datum]])&lt;&gt;"",Tabel24[[#This Row],[Datum]],"")</f>
        <v>46195</v>
      </c>
      <c r="D547" s="4">
        <v>46195</v>
      </c>
      <c r="F547" s="5" t="s">
        <v>418</v>
      </c>
      <c r="G547" s="5" t="s">
        <v>21</v>
      </c>
      <c r="H547"/>
      <c r="I547"/>
      <c r="J547"/>
      <c r="K547"/>
    </row>
    <row r="548" spans="1:11" s="5" customFormat="1" ht="28.5" customHeight="1">
      <c r="A548" s="2">
        <f>IF(TRIM(Tabel24[[#This Row],[Datum]])&lt;&gt;"",WEEKNUM(Tabel24[[#This Row],[Datum]]),"")</f>
        <v>26</v>
      </c>
      <c r="B548" s="3">
        <f>IF(TRIM(Tabel24[[#This Row],[Datum]])&lt;&gt;"",(+Tabel24[[#This Row],[Datum]]-DATE(2025,8,20))/7,"")</f>
        <v>43.857142857142854</v>
      </c>
      <c r="C548" s="32">
        <f>IF(TRIM(Tabel24[[#This Row],[Datum]])&lt;&gt;"",Tabel24[[#This Row],[Datum]],"")</f>
        <v>46196</v>
      </c>
      <c r="D548" s="4">
        <v>46196</v>
      </c>
      <c r="F548" s="74" t="s">
        <v>424</v>
      </c>
      <c r="G548" s="5" t="s">
        <v>21</v>
      </c>
      <c r="H548"/>
      <c r="I548"/>
      <c r="J548"/>
      <c r="K548"/>
    </row>
    <row r="549" spans="1:11" s="5" customFormat="1" ht="28.5" customHeight="1">
      <c r="A549" s="2">
        <f>IF(TRIM(Tabel24[[#This Row],[Datum]])&lt;&gt;"",WEEKNUM(Tabel24[[#This Row],[Datum]],2),"")</f>
        <v>26</v>
      </c>
      <c r="B549" s="3">
        <f>IF(TRIM(Tabel24[[#This Row],[Datum]])&lt;&gt;"",(+Tabel24[[#This Row],[Datum]]-DATE(2025,8,20))/7,"")</f>
        <v>43.857142857142854</v>
      </c>
      <c r="C549" s="32">
        <f>IF(TRIM(Tabel24[[#This Row],[Datum]])&lt;&gt;"",Tabel24[[#This Row],[Datum]],"")</f>
        <v>46196</v>
      </c>
      <c r="D549" s="4">
        <v>46196</v>
      </c>
      <c r="F549" s="6" t="s">
        <v>425</v>
      </c>
      <c r="G549" s="5" t="s">
        <v>21</v>
      </c>
      <c r="H549"/>
      <c r="I549"/>
      <c r="J549"/>
      <c r="K549"/>
    </row>
    <row r="550" spans="1:11" s="5" customFormat="1" ht="28.5" customHeight="1">
      <c r="A550" s="2">
        <f>IF(TRIM(Tabel24[[#This Row],[Datum]])&lt;&gt;"",WEEKNUM(Tabel24[[#This Row],[Datum]],2),"")</f>
        <v>26</v>
      </c>
      <c r="B550" s="3">
        <f>IF(TRIM(Tabel24[[#This Row],[Datum]])&lt;&gt;"",(+Tabel24[[#This Row],[Datum]]-DATE(2025,8,20))/7,"")</f>
        <v>44</v>
      </c>
      <c r="C550" s="32">
        <f>IF(TRIM(Tabel24[[#This Row],[Datum]])&lt;&gt;"",Tabel24[[#This Row],[Datum]],"")</f>
        <v>46197</v>
      </c>
      <c r="D550" s="4">
        <v>46197</v>
      </c>
      <c r="F550" s="6" t="s">
        <v>426</v>
      </c>
      <c r="G550" s="5" t="s">
        <v>21</v>
      </c>
      <c r="H550"/>
      <c r="I550"/>
      <c r="J550"/>
      <c r="K550"/>
    </row>
    <row r="551" spans="1:11" s="5" customFormat="1" ht="28.5" customHeight="1">
      <c r="A551" s="2">
        <f>IF(TRIM(Tabel24[[#This Row],[Datum]])&lt;&gt;"",WEEKNUM(Tabel24[[#This Row],[Datum]]),"")</f>
        <v>26</v>
      </c>
      <c r="B551" s="3">
        <f>IF(TRIM(Tabel24[[#This Row],[Datum]])&lt;&gt;"",(+Tabel24[[#This Row],[Datum]]-DATE(2025,8,20))/7,"")</f>
        <v>44</v>
      </c>
      <c r="C551" s="32">
        <f>IF(TRIM(Tabel24[[#This Row],[Datum]])&lt;&gt;"",Tabel24[[#This Row],[Datum]],"")</f>
        <v>46197</v>
      </c>
      <c r="D551" s="4">
        <v>46197</v>
      </c>
      <c r="F551" s="5" t="s">
        <v>427</v>
      </c>
      <c r="G551" s="5" t="s">
        <v>21</v>
      </c>
      <c r="H551"/>
      <c r="I551"/>
      <c r="J551"/>
      <c r="K551"/>
    </row>
    <row r="552" spans="1:11" s="5" customFormat="1" ht="28.5" customHeight="1">
      <c r="A552" s="2">
        <f>IF(TRIM(Tabel24[[#This Row],[Datum]])&lt;&gt;"",WEEKNUM(Tabel24[[#This Row],[Datum]],2),"")</f>
        <v>26</v>
      </c>
      <c r="B552" s="3">
        <f>IF(TRIM(Tabel24[[#This Row],[Datum]])&lt;&gt;"",(+Tabel24[[#This Row],[Datum]]-DATE(2025,8,20))/7,"")</f>
        <v>44</v>
      </c>
      <c r="C552" s="32">
        <f>IF(TRIM(Tabel24[[#This Row],[Datum]])&lt;&gt;"",Tabel24[[#This Row],[Datum]],"")</f>
        <v>46197</v>
      </c>
      <c r="D552" s="4">
        <v>46197</v>
      </c>
      <c r="F552" s="105" t="s">
        <v>428</v>
      </c>
      <c r="G552" s="5" t="s">
        <v>21</v>
      </c>
      <c r="H552"/>
      <c r="I552"/>
      <c r="J552"/>
      <c r="K552"/>
    </row>
    <row r="553" spans="1:11" s="5" customFormat="1" ht="28.5" customHeight="1">
      <c r="A553" s="2">
        <f>IF(TRIM(Tabel24[[#This Row],[Datum]])&lt;&gt;"",WEEKNUM(Tabel24[[#This Row],[Datum]],2),"")</f>
        <v>26</v>
      </c>
      <c r="B553" s="3">
        <f>IF(TRIM(Tabel24[[#This Row],[Datum]])&lt;&gt;"",(+Tabel24[[#This Row],[Datum]]-DATE(2025,8,20))/7,"")</f>
        <v>44</v>
      </c>
      <c r="C553" s="32">
        <f>IF(TRIM(Tabel24[[#This Row],[Datum]])&lt;&gt;"",Tabel24[[#This Row],[Datum]],"")</f>
        <v>46197</v>
      </c>
      <c r="D553" s="4">
        <v>46197</v>
      </c>
      <c r="F553" s="5" t="s">
        <v>429</v>
      </c>
      <c r="G553" s="5" t="s">
        <v>21</v>
      </c>
      <c r="H553"/>
      <c r="I553"/>
      <c r="J553"/>
      <c r="K553"/>
    </row>
    <row r="554" spans="1:11" s="5" customFormat="1" ht="28.5" customHeight="1">
      <c r="A554" s="2">
        <f>IF(TRIM(Tabel24[[#This Row],[Datum]])&lt;&gt;"",WEEKNUM(Tabel24[[#This Row],[Datum]],2),"")</f>
        <v>26</v>
      </c>
      <c r="B554" s="3">
        <f>IF(TRIM(Tabel24[[#This Row],[Datum]])&lt;&gt;"",(+Tabel24[[#This Row],[Datum]]-DATE(2025,8,20))/7,"")</f>
        <v>44.142857142857146</v>
      </c>
      <c r="C554" s="32">
        <f>IF(TRIM(Tabel24[[#This Row],[Datum]])&lt;&gt;"",Tabel24[[#This Row],[Datum]],"")</f>
        <v>46198</v>
      </c>
      <c r="D554" s="4">
        <v>46198</v>
      </c>
      <c r="F554" s="6" t="s">
        <v>430</v>
      </c>
      <c r="H554"/>
      <c r="I554"/>
      <c r="J554"/>
      <c r="K554"/>
    </row>
    <row r="555" spans="1:11" s="5" customFormat="1" ht="28.5" customHeight="1">
      <c r="A555" s="2">
        <f>IF(TRIM(Tabel24[[#This Row],[Datum]])&lt;&gt;"",WEEKNUM(Tabel24[[#This Row],[Datum]],2),"")</f>
        <v>26</v>
      </c>
      <c r="B555" s="3">
        <f>IF(TRIM(Tabel24[[#This Row],[Datum]])&lt;&gt;"",(+Tabel24[[#This Row],[Datum]]-DATE(2025,8,20))/7,"")</f>
        <v>44.285714285714285</v>
      </c>
      <c r="C555" s="32">
        <f>IF(TRIM(Tabel24[[#This Row],[Datum]])&lt;&gt;"",Tabel24[[#This Row],[Datum]],"")</f>
        <v>46199</v>
      </c>
      <c r="D555" s="4">
        <v>46199</v>
      </c>
      <c r="F555" s="105" t="s">
        <v>431</v>
      </c>
      <c r="G555" s="5" t="s">
        <v>21</v>
      </c>
      <c r="H555"/>
      <c r="I555"/>
      <c r="J555"/>
      <c r="K555"/>
    </row>
    <row r="556" spans="1:11" s="5" customFormat="1" ht="28.5" customHeight="1">
      <c r="A556" s="2">
        <f>IF(TRIM(Tabel24[[#This Row],[Datum]])&lt;&gt;"",WEEKNUM(Tabel24[[#This Row],[Datum]],2),"")</f>
        <v>26</v>
      </c>
      <c r="B556" s="3">
        <f>IF(TRIM(Tabel24[[#This Row],[Datum]])&lt;&gt;"",(+Tabel24[[#This Row],[Datum]]-DATE(2025,8,20))/7,"")</f>
        <v>44.285714285714285</v>
      </c>
      <c r="C556" s="32">
        <f>IF(TRIM(Tabel24[[#This Row],[Datum]])&lt;&gt;"",Tabel24[[#This Row],[Datum]],"")</f>
        <v>46199</v>
      </c>
      <c r="D556" s="4">
        <v>46199</v>
      </c>
      <c r="F556" s="6" t="s">
        <v>432</v>
      </c>
      <c r="G556" s="5" t="s">
        <v>21</v>
      </c>
      <c r="H556"/>
      <c r="I556"/>
      <c r="J556"/>
      <c r="K556"/>
    </row>
    <row r="557" spans="1:11" s="5" customFormat="1" ht="28.5" customHeight="1">
      <c r="A557" s="2">
        <f>IF(TRIM(Tabel24[[#This Row],[Datum]])&lt;&gt;"",WEEKNUM(Tabel24[[#This Row],[Datum]]),"")</f>
        <v>26</v>
      </c>
      <c r="B557" s="3">
        <f>IF(TRIM(Tabel24[[#This Row],[Datum]])&lt;&gt;"",(+Tabel24[[#This Row],[Datum]]-DATE(2025,8,20))/7,"")</f>
        <v>43.571428571428569</v>
      </c>
      <c r="C557" s="32" t="s">
        <v>433</v>
      </c>
      <c r="D557" s="4">
        <v>46194</v>
      </c>
      <c r="F557" s="184" t="s">
        <v>434</v>
      </c>
      <c r="H557"/>
      <c r="I557"/>
      <c r="J557"/>
      <c r="K557"/>
    </row>
    <row r="558" spans="1:11" s="5" customFormat="1" ht="28.5" customHeight="1">
      <c r="A558" s="2">
        <f>IF(TRIM(Tabel24[[#This Row],[Datum]])&lt;&gt;"",WEEKNUM(Tabel24[[#This Row],[Datum]],2),"")</f>
        <v>27</v>
      </c>
      <c r="B558" s="3">
        <f>IF(TRIM(Tabel24[[#This Row],[Datum]])&lt;&gt;"",(+Tabel24[[#This Row],[Datum]]-DATE(2025,8,20))/7,"")</f>
        <v>44.714285714285715</v>
      </c>
      <c r="C558" s="32">
        <f>IF(TRIM(Tabel24[[#This Row],[Datum]])&lt;&gt;"",Tabel24[[#This Row],[Datum]],"")</f>
        <v>46202</v>
      </c>
      <c r="D558" s="4">
        <v>46202</v>
      </c>
      <c r="F558" s="6" t="s">
        <v>435</v>
      </c>
      <c r="G558" s="5" t="s">
        <v>9</v>
      </c>
      <c r="H558"/>
      <c r="I558"/>
      <c r="J558"/>
      <c r="K558"/>
    </row>
    <row r="559" spans="1:11" s="5" customFormat="1" ht="28.5" customHeight="1">
      <c r="A559" s="2">
        <f>IF(TRIM(Tabel24[[#This Row],[Datum]])&lt;&gt;"",WEEKNUM(Tabel24[[#This Row],[Datum]],2),"")</f>
        <v>27</v>
      </c>
      <c r="B559" s="3">
        <f>IF(TRIM(Tabel24[[#This Row],[Datum]])&lt;&gt;"",(+Tabel24[[#This Row],[Datum]]-DATE(2025,8,20))/7,"")</f>
        <v>44.714285714285715</v>
      </c>
      <c r="C559" s="32">
        <f>IF(TRIM(Tabel24[[#This Row],[Datum]])&lt;&gt;"",Tabel24[[#This Row],[Datum]],"")</f>
        <v>46202</v>
      </c>
      <c r="D559" s="4">
        <v>46202</v>
      </c>
      <c r="F559" s="6" t="s">
        <v>436</v>
      </c>
      <c r="G559" s="5" t="s">
        <v>21</v>
      </c>
      <c r="H559"/>
      <c r="I559"/>
      <c r="J559"/>
      <c r="K559"/>
    </row>
    <row r="560" spans="1:11" s="5" customFormat="1" ht="28.5" customHeight="1">
      <c r="A560" s="2">
        <f>IF(TRIM(Tabel24[[#This Row],[Datum]])&lt;&gt;"",WEEKNUM(Tabel24[[#This Row],[Datum]],2),"")</f>
        <v>27</v>
      </c>
      <c r="B560" s="3">
        <f>IF(TRIM(Tabel24[[#This Row],[Datum]])&lt;&gt;"",(+Tabel24[[#This Row],[Datum]]-DATE(2025,8,20))/7,"")</f>
        <v>44.714285714285715</v>
      </c>
      <c r="C560" s="32">
        <f>IF(TRIM(Tabel24[[#This Row],[Datum]])&lt;&gt;"",Tabel24[[#This Row],[Datum]],"")</f>
        <v>46202</v>
      </c>
      <c r="D560" s="4">
        <v>46202</v>
      </c>
      <c r="E560" s="11"/>
      <c r="F560" s="11" t="s">
        <v>432</v>
      </c>
      <c r="G560" s="11" t="s">
        <v>21</v>
      </c>
      <c r="H560"/>
      <c r="I560"/>
      <c r="J560"/>
      <c r="K560"/>
    </row>
    <row r="561" spans="1:7" ht="28.5" customHeight="1">
      <c r="A561" s="2">
        <f>IF(TRIM(Tabel24[[#This Row],[Datum]])&lt;&gt;"",WEEKNUM(Tabel24[[#This Row],[Datum]],2),"")</f>
        <v>27</v>
      </c>
      <c r="B561" s="3">
        <f>IF(TRIM(Tabel24[[#This Row],[Datum]])&lt;&gt;"",(+Tabel24[[#This Row],[Datum]]-DATE(2025,8,20))/7,"")</f>
        <v>44.857142857142854</v>
      </c>
      <c r="C561" s="32">
        <f>IF(TRIM(Tabel24[[#This Row],[Datum]])&lt;&gt;"",Tabel24[[#This Row],[Datum]],"")</f>
        <v>46203</v>
      </c>
      <c r="D561" s="4">
        <v>46203</v>
      </c>
      <c r="E561" s="5"/>
      <c r="F561" s="6" t="s">
        <v>437</v>
      </c>
      <c r="G561" s="5" t="s">
        <v>21</v>
      </c>
    </row>
    <row r="562" spans="1:7" ht="28.5" customHeight="1">
      <c r="A562" s="2">
        <f>IF(TRIM(Tabel24[[#This Row],[Datum]])&lt;&gt;"",WEEKNUM(Tabel24[[#This Row],[Datum]],2),"")</f>
        <v>27</v>
      </c>
      <c r="B562" s="3">
        <f>IF(TRIM(Tabel24[[#This Row],[Datum]])&lt;&gt;"",(+Tabel24[[#This Row],[Datum]]-DATE(2025,8,20))/7,"")</f>
        <v>44.857142857142854</v>
      </c>
      <c r="C562" s="32">
        <f>IF(TRIM(Tabel24[[#This Row],[Datum]])&lt;&gt;"",Tabel24[[#This Row],[Datum]],"")</f>
        <v>46203</v>
      </c>
      <c r="D562" s="4">
        <v>46203</v>
      </c>
      <c r="E562" s="11"/>
      <c r="F562" s="11" t="s">
        <v>432</v>
      </c>
      <c r="G562" s="11" t="s">
        <v>21</v>
      </c>
    </row>
    <row r="563" spans="1:7" ht="28.5" customHeight="1">
      <c r="A563" s="2">
        <f>IF(TRIM(Tabel24[[#This Row],[Datum]])&lt;&gt;"",WEEKNUM(Tabel24[[#This Row],[Datum]],2),"")</f>
        <v>27</v>
      </c>
      <c r="B563" s="3">
        <f>IF(TRIM(Tabel24[[#This Row],[Datum]])&lt;&gt;"",(+Tabel24[[#This Row],[Datum]]-DATE(2025,8,20))/7,"")</f>
        <v>44.857142857142854</v>
      </c>
      <c r="C563" s="32">
        <f>IF(TRIM(Tabel24[[#This Row],[Datum]])&lt;&gt;"",Tabel24[[#This Row],[Datum]],"")</f>
        <v>46203</v>
      </c>
      <c r="D563" s="4">
        <v>46203</v>
      </c>
      <c r="E563" s="11"/>
      <c r="F563" s="11" t="s">
        <v>438</v>
      </c>
      <c r="G563" s="11" t="s">
        <v>21</v>
      </c>
    </row>
    <row r="564" spans="1:7" ht="28.5" customHeight="1">
      <c r="A564" s="2">
        <f>IF(TRIM(Tabel24[[#This Row],[Datum]])&lt;&gt;"",WEEKNUM(Tabel24[[#This Row],[Datum]],2),"")</f>
        <v>27</v>
      </c>
      <c r="B564" s="3">
        <f>IF(TRIM(Tabel24[[#This Row],[Datum]])&lt;&gt;"",(+Tabel24[[#This Row],[Datum]]-DATE(2025,8,20))/7,"")</f>
        <v>45</v>
      </c>
      <c r="C564" s="32">
        <f>IF(TRIM(Tabel24[[#This Row],[Datum]])&lt;&gt;"",Tabel24[[#This Row],[Datum]],"")</f>
        <v>46204</v>
      </c>
      <c r="D564" s="4">
        <v>46204</v>
      </c>
      <c r="E564" s="5"/>
      <c r="F564" s="6" t="s">
        <v>439</v>
      </c>
      <c r="G564" s="5" t="s">
        <v>21</v>
      </c>
    </row>
    <row r="565" spans="1:7" ht="28.5" customHeight="1">
      <c r="A565" s="2">
        <f>IF(TRIM(Tabel24[[#This Row],[Datum]])&lt;&gt;"",WEEKNUM(Tabel24[[#This Row],[Datum]],2),"")</f>
        <v>27</v>
      </c>
      <c r="B565" s="3">
        <f>IF(TRIM(Tabel24[[#This Row],[Datum]])&lt;&gt;"",(+Tabel24[[#This Row],[Datum]]-DATE(2025,8,20))/7,"")</f>
        <v>45</v>
      </c>
      <c r="C565" s="32">
        <f>IF(TRIM(Tabel24[[#This Row],[Datum]])&lt;&gt;"",Tabel24[[#This Row],[Datum]],"")</f>
        <v>46204</v>
      </c>
      <c r="D565" s="4">
        <v>46204</v>
      </c>
      <c r="E565" s="11"/>
      <c r="F565" s="100" t="s">
        <v>440</v>
      </c>
      <c r="G565" s="100" t="s">
        <v>21</v>
      </c>
    </row>
    <row r="566" spans="1:7" ht="28.5" customHeight="1">
      <c r="A566" s="57">
        <f>IF(TRIM(Tabel24[[#This Row],[Datum]])&lt;&gt;"",WEEKNUM(Tabel24[[#This Row],[Datum]],2),"")</f>
        <v>27</v>
      </c>
      <c r="B566" s="53">
        <f>IF(TRIM(Tabel24[[#This Row],[Datum]])&lt;&gt;"",(+Tabel24[[#This Row],[Datum]]-DATE(2025,8,20))/7,"")</f>
        <v>45.142857142857146</v>
      </c>
      <c r="C566" s="54">
        <f>IF(TRIM(Tabel24[[#This Row],[Datum]])&lt;&gt;"",Tabel24[[#This Row],[Datum]],"")</f>
        <v>46205</v>
      </c>
      <c r="D566" s="55">
        <v>46205</v>
      </c>
      <c r="E566" s="56"/>
      <c r="F566" s="97" t="s">
        <v>441</v>
      </c>
      <c r="G566" s="56" t="s">
        <v>21</v>
      </c>
    </row>
    <row r="567" spans="1:7" ht="28.5" customHeight="1">
      <c r="A567" s="57">
        <f>IF(TRIM(Tabel24[[#This Row],[Datum]])&lt;&gt;"",WEEKNUM(Tabel24[[#This Row],[Datum]],2),"")</f>
        <v>27</v>
      </c>
      <c r="B567" s="53">
        <f>IF(TRIM(Tabel24[[#This Row],[Datum]])&lt;&gt;"",(+Tabel24[[#This Row],[Datum]]-DATE(2025,8,20))/7,"")</f>
        <v>45.142857142857146</v>
      </c>
      <c r="C567" s="54">
        <f>IF(TRIM(Tabel24[[#This Row],[Datum]])&lt;&gt;"",Tabel24[[#This Row],[Datum]],"")</f>
        <v>46205</v>
      </c>
      <c r="D567" s="55">
        <v>46205</v>
      </c>
      <c r="E567" s="56"/>
      <c r="F567" s="52" t="s">
        <v>442</v>
      </c>
      <c r="G567" s="56" t="s">
        <v>21</v>
      </c>
    </row>
    <row r="568" spans="1:7" ht="28.5" customHeight="1">
      <c r="A568" s="57">
        <f>IF(TRIM(Tabel24[[#This Row],[Datum]])&lt;&gt;"",WEEKNUM(Tabel24[[#This Row],[Datum]],2),"")</f>
        <v>27</v>
      </c>
      <c r="B568" s="53">
        <f>IF(TRIM(Tabel24[[#This Row],[Datum]])&lt;&gt;"",(+Tabel24[[#This Row],[Datum]]-DATE(2025,8,20))/7,"")</f>
        <v>45.142857142857146</v>
      </c>
      <c r="C568" s="54">
        <f>IF(TRIM(Tabel24[[#This Row],[Datum]])&lt;&gt;"",Tabel24[[#This Row],[Datum]],"")</f>
        <v>46205</v>
      </c>
      <c r="D568" s="55">
        <v>46205</v>
      </c>
      <c r="E568" s="11"/>
      <c r="F568" s="11" t="s">
        <v>443</v>
      </c>
      <c r="G568" s="11"/>
    </row>
    <row r="569" spans="1:7" ht="28.5" customHeight="1">
      <c r="A569" s="2">
        <f>IF(TRIM(Tabel24[[#This Row],[Datum]])&lt;&gt;"",WEEKNUM(Tabel24[[#This Row],[Datum]],2),"")</f>
        <v>27</v>
      </c>
      <c r="B569" s="3">
        <f>IF(TRIM(Tabel24[[#This Row],[Datum]])&lt;&gt;"",(+Tabel24[[#This Row],[Datum]]-DATE(2025,8,20))/7,"")</f>
        <v>45.285714285714285</v>
      </c>
      <c r="C569" s="32">
        <f>IF(TRIM(Tabel24[[#This Row],[Datum]])&lt;&gt;"",Tabel24[[#This Row],[Datum]],"")</f>
        <v>46206</v>
      </c>
      <c r="D569" s="4">
        <v>46206</v>
      </c>
      <c r="E569" s="5"/>
      <c r="F569" s="5" t="s">
        <v>444</v>
      </c>
      <c r="G569" s="5" t="s">
        <v>21</v>
      </c>
    </row>
    <row r="570" spans="1:7" ht="28.5" customHeight="1">
      <c r="A570" s="2">
        <f>IF(TRIM(Tabel24[[#This Row],[Datum]])&lt;&gt;"",WEEKNUM(Tabel24[[#This Row],[Datum]],2),"")</f>
        <v>27</v>
      </c>
      <c r="B570" s="3">
        <f>IF(TRIM(Tabel24[[#This Row],[Datum]])&lt;&gt;"",(+Tabel24[[#This Row],[Datum]]-DATE(2025,8,20))/7,"")</f>
        <v>45.285714285714285</v>
      </c>
      <c r="C570" s="32">
        <f>IF(TRIM(Tabel24[[#This Row],[Datum]])&lt;&gt;"",Tabel24[[#This Row],[Datum]],"")</f>
        <v>46206</v>
      </c>
      <c r="D570" s="4">
        <v>46206</v>
      </c>
      <c r="E570" s="5"/>
      <c r="F570" s="6" t="s">
        <v>445</v>
      </c>
      <c r="G570" s="5" t="s">
        <v>21</v>
      </c>
    </row>
    <row r="571" spans="1:7" ht="28.5" customHeight="1">
      <c r="A571" s="2">
        <f>IF(TRIM(Tabel24[[#This Row],[Datum]])&lt;&gt;"",WEEKNUM(Tabel24[[#This Row],[Datum]],2),"")</f>
        <v>28</v>
      </c>
      <c r="B571" s="3">
        <f>IF(TRIM(Tabel24[[#This Row],[Datum]])&lt;&gt;"",(+Tabel24[[#This Row],[Datum]]-DATE(2025,8,20))/7,"")</f>
        <v>45.714285714285715</v>
      </c>
      <c r="C571" s="32">
        <f>IF(TRIM(Tabel24[[#This Row],[Datum]])&lt;&gt;"",Tabel24[[#This Row],[Datum]],"")</f>
        <v>46209</v>
      </c>
      <c r="D571" s="4">
        <v>46209</v>
      </c>
      <c r="E571" s="5"/>
      <c r="F571" s="6" t="s">
        <v>446</v>
      </c>
      <c r="G571" s="5" t="s">
        <v>9</v>
      </c>
    </row>
    <row r="572" spans="1:7" ht="28.5" customHeight="1">
      <c r="A572" s="2">
        <f>IF(TRIM(Tabel24[[#This Row],[Datum]])&lt;&gt;"",WEEKNUM(Tabel24[[#This Row],[Datum]],2),"")</f>
        <v>28</v>
      </c>
      <c r="B572" s="3">
        <f>IF(TRIM(Tabel24[[#This Row],[Datum]])&lt;&gt;"",(+Tabel24[[#This Row],[Datum]]-DATE(2025,8,20))/7,"")</f>
        <v>45.714285714285715</v>
      </c>
      <c r="C572" s="32">
        <f>IF(TRIM(Tabel24[[#This Row],[Datum]])&lt;&gt;"",Tabel24[[#This Row],[Datum]],"")</f>
        <v>46209</v>
      </c>
      <c r="D572" s="4">
        <v>46209</v>
      </c>
      <c r="E572" s="5"/>
      <c r="F572" s="6" t="s">
        <v>447</v>
      </c>
    </row>
    <row r="573" spans="1:7" ht="28.5" customHeight="1">
      <c r="A573" s="2">
        <f>IF(TRIM(Tabel24[[#This Row],[Datum]])&lt;&gt;"",WEEKNUM(Tabel24[[#This Row],[Datum]],2),"")</f>
        <v>28</v>
      </c>
      <c r="B573" s="3">
        <f>IF(TRIM(Tabel24[[#This Row],[Datum]])&lt;&gt;"",(+Tabel24[[#This Row],[Datum]]-DATE(2025,8,20))/7,"")</f>
        <v>45.857142857142854</v>
      </c>
      <c r="C573" s="32">
        <f>IF(TRIM(Tabel24[[#This Row],[Datum]])&lt;&gt;"",Tabel24[[#This Row],[Datum]],"")</f>
        <v>46210</v>
      </c>
      <c r="D573" s="4">
        <v>46210</v>
      </c>
      <c r="E573" s="5"/>
      <c r="F573" s="6" t="s">
        <v>447</v>
      </c>
    </row>
    <row r="574" spans="1:7" ht="28.5" customHeight="1">
      <c r="A574" s="2">
        <f>IF(TRIM(Tabel24[[#This Row],[Datum]])&lt;&gt;"",WEEKNUM(Tabel24[[#This Row],[Datum]],2),"")</f>
        <v>28</v>
      </c>
      <c r="B574" s="3">
        <f>IF(TRIM(Tabel24[[#This Row],[Datum]])&lt;&gt;"",(+Tabel24[[#This Row],[Datum]]-DATE(2025,8,20))/7,"")</f>
        <v>46</v>
      </c>
      <c r="C574" s="32">
        <f>IF(TRIM(Tabel24[[#This Row],[Datum]])&lt;&gt;"",Tabel24[[#This Row],[Datum]],"")</f>
        <v>46211</v>
      </c>
      <c r="D574" s="4">
        <v>46211</v>
      </c>
      <c r="E574" s="5"/>
      <c r="F574" s="6" t="s">
        <v>447</v>
      </c>
    </row>
    <row r="575" spans="1:7" ht="28.5" customHeight="1">
      <c r="A575" s="2">
        <f>IF(TRIM(Tabel24[[#This Row],[Datum]])&lt;&gt;"",WEEKNUM(Tabel24[[#This Row],[Datum]],2),"")</f>
        <v>28</v>
      </c>
      <c r="B575" s="3">
        <f>IF(TRIM(Tabel24[[#This Row],[Datum]])&lt;&gt;"",(+Tabel24[[#This Row],[Datum]]-DATE(2025,8,20))/7,"")</f>
        <v>46.142857142857146</v>
      </c>
      <c r="C575" s="32">
        <f>IF(TRIM(Tabel24[[#This Row],[Datum]])&lt;&gt;"",Tabel24[[#This Row],[Datum]],"")</f>
        <v>46212</v>
      </c>
      <c r="D575" s="4">
        <v>46212</v>
      </c>
      <c r="E575" s="5"/>
      <c r="F575" s="6" t="s">
        <v>4</v>
      </c>
    </row>
    <row r="576" spans="1:7" ht="28.5" customHeight="1">
      <c r="A576" s="2">
        <f>IF(TRIM(Tabel24[[#This Row],[Datum]])&lt;&gt;"",WEEKNUM(Tabel24[[#This Row],[Datum]],2),"")</f>
        <v>28</v>
      </c>
      <c r="B576" s="3">
        <f>IF(TRIM(Tabel24[[#This Row],[Datum]])&lt;&gt;"",(+Tabel24[[#This Row],[Datum]]-DATE(2025,8,20))/7,"")</f>
        <v>46.285714285714285</v>
      </c>
      <c r="C576" s="32">
        <f>IF(TRIM(Tabel24[[#This Row],[Datum]])&lt;&gt;"",Tabel24[[#This Row],[Datum]],"")</f>
        <v>46213</v>
      </c>
      <c r="D576" s="4">
        <v>46213</v>
      </c>
      <c r="E576" s="5"/>
      <c r="F576" s="6" t="s">
        <v>4</v>
      </c>
    </row>
    <row r="578" spans="4:6" ht="28.5" customHeight="1">
      <c r="D578" s="169">
        <v>46253</v>
      </c>
      <c r="F578" s="170" t="s">
        <v>448</v>
      </c>
    </row>
    <row r="579" spans="4:6" ht="28.5" customHeight="1">
      <c r="D579" s="169">
        <v>46254</v>
      </c>
      <c r="F579" s="170" t="s">
        <v>449</v>
      </c>
    </row>
    <row r="580" spans="4:6" ht="28.5" customHeight="1">
      <c r="D580" s="169">
        <v>46287</v>
      </c>
      <c r="F580" s="42" t="s">
        <v>450</v>
      </c>
    </row>
    <row r="581" spans="4:6" ht="28.5" customHeight="1">
      <c r="D581" s="7" t="s">
        <v>451</v>
      </c>
      <c r="F581" s="5" t="s">
        <v>452</v>
      </c>
    </row>
    <row r="582" spans="4:6" ht="28.5" customHeight="1">
      <c r="F582" s="5" t="s">
        <v>453</v>
      </c>
    </row>
  </sheetData>
  <sheetProtection insertRows="0"/>
  <conditionalFormatting sqref="A2:B27 A29:B34 A36:B36 A38:B40 A42:B55 A57:B57 A62:B65 A70:B74 A76:B77 A79:B100 A102:B105 A107:B109 A111:B114 A117:B122 A124:B132 A136:B136 A138:B142 A145:B146 A148:B158 A160:B162 A167:B171 A175:B193 A196:B199 A201:B203 A205:B205 A209:B211 A213:B213 A219:B223 A226:B228 A230:B231 A233:B233 A239:B239 A241:B244 A246:B246 A257:B258 A249:B255 A260:B261 A264:B265 A268:B270 A276:B279 A281:B283 A285:B286 A288:B298 A273:B274 A300:B300 A302:B306 A308:B310 A312:B321 A324:B325 A327:B327 A338:B338 A386:B386 A329:B331 A545:B545 A559:B559 A343:B345 A348:B352 A355:B357 A360:B366 A372:B373 A375:B384 A389:B394 A396:B402 A404:B405 A407:B409 A422:B438 A411:B420 A444:B445 A447:B452 A454:B455 A457:B461 A463:B471 A473:B475 A477:B499 A501:B531 A533:B538 A540:B543 A550:B551 A553:B557 A561:B576">
    <cfRule type="expression" dxfId="347" priority="11958">
      <formula>AND($A2=$A1,ISODD($A1),$I$1=FALSE)</formula>
    </cfRule>
  </conditionalFormatting>
  <conditionalFormatting sqref="A2:B27 A29:B34 A36:B36 A38:B40 A42:B55 A62:B65 A70:B74 A76:B77 A79:B100 A102:B105 A107:B109 A111:B114 A117:B122 A124:B132 A136:B136 A138:B142 A145:B146 A148:B158 A160:B162 A167:B171 A175:B193 A196:B199 A201:B203 A205:B205 A209:B211 A213:B213 A219:B223 A226:B228 A230:B231 A239:B239 A57:B57 A233:B233 A241:B244 A246:B246 A257:B258 A249:B255 A260:B261 A264:B265 A268:B270 A276:B279 A281:B283 A285:B286 A288:B298 A273:B274 A300:B300 A302:B306 A308:B310 A312:B321 A324:B325 A338:B338 A386:B386 A327:B327 A329:B331 A545:B545 A559:B559 A343:B345 A348:B352 A355:B357 A360:B366 A372:B373 A375:B384 A389:B394 A396:B402 A404:B405 A407:B409 A422:B438 A411:B420 A444:B445 A447:B452 A454:B455 A457:B461 A463:B471 A473:B475 A477:B499 A501:B531 A533:B538 A540:B543 A550:B551 A553:B557 A561:B576">
    <cfRule type="expression" dxfId="346" priority="11641">
      <formula>AND($A2=$A1,ISEVEN($A1),$I$1=FALSE)</formula>
    </cfRule>
  </conditionalFormatting>
  <conditionalFormatting sqref="A35:B35 A245:B245 A256:B256 A259:B259 A262:B263 A59:B61 A66:B67 A123:B123 A214:B218 A143:B144 A194:B194 A204:B204 A206:B207 A224:B225 A229:B229 A235:B237 A240:B240 A346:B347 A358:B359 A387:B387 A439:B442 A476:B476 A500:B500 A416:B416 A547:B549 A560:B560">
    <cfRule type="expression" dxfId="345" priority="13182">
      <formula>AND($A35=#REF!,ISODD(#REF!),$I$1=FALSE)</formula>
    </cfRule>
  </conditionalFormatting>
  <conditionalFormatting sqref="A37:B37 A41:B41 A56:B56 A58:B58 A68:B68 A75:B75 A78:B78 A101:B101 A106:B106 A110:B110 A137:B137 A159:B159 A163:B165 A172:B174 A195:B195 A208:B208 A232:B232 A247:B247 A266:B266 A271:B271 A280:B280 A284:B284 A287:B287 A307:B307 A311:B311 A328:B328 A388:B388 A406:B406 A410:B410 A446:B446 A462:B462 A472:B472 A532:B532 A539:B539 A544:B544 A332:B333 A336:B337 A552:B552 A339:B340 A367:B368">
    <cfRule type="expression" dxfId="344" priority="12147">
      <formula>AND($A37=$A35,ISEVEN($A35),$I$1=FALSE)</formula>
    </cfRule>
    <cfRule type="expression" dxfId="343" priority="12148">
      <formula>AND($A37=$A35,ISODD($A35),$I$1=FALSE)</formula>
    </cfRule>
  </conditionalFormatting>
  <conditionalFormatting sqref="A66:B67 A123:B123 A245:B245 A256:B256 A259:B259 A262:B263 A59:B61 A143:B144 A194:B194 A204:B204 A206:B207 A214:B218 A224:B225 A229:B229 A235:B237 A240:B240 A35:B35 A358:B359 A346:B347 A387:B387 A439:B442 A476:B476 A500:B500 A416:B416 A560:B560 A547:B549">
    <cfRule type="expression" dxfId="342" priority="12481">
      <formula>AND($A35=#REF!,ISEVEN(#REF!),$I$1=FALSE)</formula>
    </cfRule>
  </conditionalFormatting>
  <conditionalFormatting sqref="A69:B69 A115:B116 A133:B135 A147:B147 A200:B200 A212:B212">
    <cfRule type="expression" dxfId="341" priority="15516">
      <formula>AND($A69=#REF!,ISODD(#REF!),$I$1=FALSE)</formula>
    </cfRule>
    <cfRule type="expression" dxfId="340" priority="15565">
      <formula>AND($A69=#REF!,ISEVEN(#REF!),$I$1=FALSE)</formula>
    </cfRule>
  </conditionalFormatting>
  <conditionalFormatting sqref="A166:B166 A238:B238 A248:B248 A267:B267 A299:B299 A456:B456 A334:B335">
    <cfRule type="expression" dxfId="339" priority="16403">
      <formula>AND($A166=$A163,ISODD($A163),$I$1=FALSE)</formula>
    </cfRule>
    <cfRule type="expression" dxfId="338" priority="16409">
      <formula>AND($A166=$A163,ISEVEN($A163),$I$1=FALSE)</formula>
    </cfRule>
  </conditionalFormatting>
  <conditionalFormatting sqref="A234:B234 A371:B371">
    <cfRule type="expression" dxfId="337" priority="22778">
      <formula>AND($A234=$A230,ISODD($A230),$I$1=FALSE)</formula>
    </cfRule>
    <cfRule type="expression" dxfId="336" priority="22780">
      <formula>AND($A234=$A230,ISEVEN($A230),$I$1=FALSE)</formula>
    </cfRule>
  </conditionalFormatting>
  <conditionalFormatting sqref="A265:B265 A233:E233">
    <cfRule type="expression" dxfId="335" priority="19940" stopIfTrue="1">
      <formula>LEFT(#REF!,2)="  "</formula>
    </cfRule>
  </conditionalFormatting>
  <conditionalFormatting sqref="A265:B265 A243:B244">
    <cfRule type="expression" dxfId="334" priority="19927" stopIfTrue="1">
      <formula>AND(#REF!=TODAY(),$I$1=FALSE)</formula>
    </cfRule>
    <cfRule type="expression" dxfId="333" priority="19928">
      <formula>LEFT(#REF!,1)="."</formula>
    </cfRule>
    <cfRule type="expression" dxfId="332" priority="19929">
      <formula>LEFT(#REF!,1)="*"</formula>
    </cfRule>
    <cfRule type="expression" dxfId="331" priority="19930">
      <formula>LEFT(#REF!,1)="#"</formula>
    </cfRule>
    <cfRule type="expression" dxfId="330" priority="19931">
      <formula>ISODD($A243)</formula>
    </cfRule>
  </conditionalFormatting>
  <conditionalFormatting sqref="A385:B385">
    <cfRule type="expression" dxfId="329" priority="14660">
      <formula>AND($A385=$A375,ISODD($A375),$I$1=FALSE)</formula>
    </cfRule>
    <cfRule type="expression" dxfId="328" priority="14661">
      <formula>AND($A385=$A375,ISEVEN($A375),$I$1=FALSE)</formula>
    </cfRule>
  </conditionalFormatting>
  <conditionalFormatting sqref="A57:E57 A231:E231 A233:E233 A327:E327 A359:E359 A377:E384 A461:E461">
    <cfRule type="expression" dxfId="327" priority="14107">
      <formula>LEFT(#REF!,1)="."</formula>
    </cfRule>
    <cfRule type="expression" dxfId="326" priority="14108">
      <formula>LEFT(#REF!,1)="*"</formula>
    </cfRule>
    <cfRule type="expression" dxfId="325" priority="14109">
      <formula>LEFT(#REF!,1)="#"</formula>
    </cfRule>
    <cfRule type="expression" dxfId="324" priority="14110">
      <formula>ISODD($A57)</formula>
    </cfRule>
  </conditionalFormatting>
  <conditionalFormatting sqref="A57:E57 A231:E231 A233:E233 A359:E359 A327:E327 A377:E384 A461:E461">
    <cfRule type="expression" dxfId="323" priority="14106" stopIfTrue="1">
      <formula>AND($D57=TODAY(),$I$1=FALSE)</formula>
    </cfRule>
  </conditionalFormatting>
  <conditionalFormatting sqref="A57:E57">
    <cfRule type="expression" dxfId="322" priority="14014" stopIfTrue="1">
      <formula>LEFT(#REF!,2)="  "</formula>
    </cfRule>
  </conditionalFormatting>
  <conditionalFormatting sqref="A215:E217">
    <cfRule type="expression" dxfId="321" priority="12205" stopIfTrue="1">
      <formula>LEFT(#REF!,2)="  "</formula>
    </cfRule>
    <cfRule type="expression" dxfId="320" priority="12206" stopIfTrue="1">
      <formula>AND($D215=TODAY(),$I$1=FALSE)</formula>
    </cfRule>
    <cfRule type="expression" dxfId="319" priority="12207">
      <formula>LEFT(#REF!,1)="."</formula>
    </cfRule>
    <cfRule type="expression" dxfId="318" priority="12208">
      <formula>LEFT(#REF!,1)="*"</formula>
    </cfRule>
    <cfRule type="expression" dxfId="317" priority="12209">
      <formula>LEFT(#REF!,1)="#"</formula>
    </cfRule>
    <cfRule type="expression" dxfId="316" priority="12210">
      <formula>ISODD($A215)</formula>
    </cfRule>
  </conditionalFormatting>
  <conditionalFormatting sqref="A225:E225 G225">
    <cfRule type="expression" dxfId="315" priority="24581" stopIfTrue="1">
      <formula>LEFT($F215,2)="  "</formula>
    </cfRule>
    <cfRule type="expression" dxfId="314" priority="24582" stopIfTrue="1">
      <formula>AND($D225=TODAY(),$I$1=FALSE)</formula>
    </cfRule>
    <cfRule type="expression" dxfId="313" priority="24583">
      <formula>LEFT($F215,1)="."</formula>
    </cfRule>
    <cfRule type="expression" dxfId="312" priority="24584">
      <formula>LEFT($F215,1)="*"</formula>
    </cfRule>
    <cfRule type="expression" dxfId="311" priority="24585">
      <formula>LEFT($F215,1)="#"</formula>
    </cfRule>
    <cfRule type="expression" dxfId="310" priority="24586">
      <formula>ISODD($A225)</formula>
    </cfRule>
  </conditionalFormatting>
  <conditionalFormatting sqref="A231:E231">
    <cfRule type="expression" dxfId="309" priority="23190" stopIfTrue="1">
      <formula>LEFT(#REF!,2)="  "</formula>
    </cfRule>
  </conditionalFormatting>
  <conditionalFormatting sqref="A327:E327">
    <cfRule type="expression" dxfId="308" priority="18921" stopIfTrue="1">
      <formula>LEFT(#REF!,2)="  "</formula>
    </cfRule>
  </conditionalFormatting>
  <conditionalFormatting sqref="A359:E359">
    <cfRule type="expression" dxfId="307" priority="14637" stopIfTrue="1">
      <formula>LEFT(#REF!,2)="  "</formula>
    </cfRule>
  </conditionalFormatting>
  <conditionalFormatting sqref="A377:E384">
    <cfRule type="expression" dxfId="306" priority="14838" stopIfTrue="1">
      <formula>LEFT(#REF!,2)="  "</formula>
    </cfRule>
  </conditionalFormatting>
  <conditionalFormatting sqref="A461:E461">
    <cfRule type="expression" dxfId="305" priority="18444" stopIfTrue="1">
      <formula>LEFT(#REF!,2)="  "</formula>
    </cfRule>
  </conditionalFormatting>
  <conditionalFormatting sqref="A1:G56 A58:G99 A100:E100 G100 A101:G103 A104:E104 G104 A105:G161 A162:E162 G162 A163:G199 A200:E200 G200 A201:G202 A203:E203 G203 A204:G206 A207:E207 G207 A208:G214 G215:G217 F216 A218:G224 A226:G230 G231 A232:G232 G233 A234:G241 A245:G264 G265 A266:G269 A270:E270 G270 A310:E310 G310 A271:G309 A311:G326 G327 G359 A360:G369 A370:E370 G370 G377:G384 A454:E455 G454:G455 A456:G460 G461 A385:G453 A578:E579 G578:G579 A462:G577 A328:G358 A371:G376 A580:G1048576">
    <cfRule type="expression" dxfId="304" priority="23" stopIfTrue="1">
      <formula>AND($D1=TODAY(),$I$1=FALSE)</formula>
    </cfRule>
    <cfRule type="expression" dxfId="303" priority="70">
      <formula>LEFT($F1,1)="."</formula>
    </cfRule>
    <cfRule type="expression" dxfId="302" priority="72">
      <formula>LEFT($F1,1)="*"</formula>
    </cfRule>
    <cfRule type="expression" dxfId="301" priority="73">
      <formula>LEFT($F1,1)="#"</formula>
    </cfRule>
    <cfRule type="expression" dxfId="300" priority="11312">
      <formula>ISODD($A1)</formula>
    </cfRule>
  </conditionalFormatting>
  <conditionalFormatting sqref="F57:G57 A58:G99 A100:E100 G100 A101:G103 A104:E104 G104 A105:G161 A162:E162 G162 A163:G199 A200:E200 G200 A201:G202 A203:E203 G203 A204:G206 A207:E207 G207 A208:G214 F215:G217 A218:G224 A226:G230 F231:G231 A232:G232 F233:G233 C265:G265 A266:G269 A270:E270 G270 A310:E310 G310 F327:G327 F359:G359 A360:G369 A370:E370 G370 F377:G377 G378:G384 A454:E455 G454:G455 A456:G460 F461:G461 A578:E579 G578:G579 A234:G241 C243:G244 C242:F242 A245:G264 A1:G56 A271:G309 A385:G453 A311:G326 A462:G577 A328:G358 A371:G376 A580:G1048576">
    <cfRule type="expression" dxfId="299" priority="22" stopIfTrue="1">
      <formula>LEFT($F1,2)="  "</formula>
    </cfRule>
  </conditionalFormatting>
  <conditionalFormatting sqref="C2:D27 C29:D34 C36:D36 C38:D40 C42:D55 C57:D57 C62:D65 C70:D74 C76:D77 C79:D100 C102:D105 C107:D109 C111:D114 C117:D122 C124:D132 C136:D136 C138:D142 C145:D146 C148:D158 C160:D162 C167:D171 C175:D193 C196:D199 C201:D203 C205:D205 C209:D211 C213:D213 C219:D223 C226:D228 C230:D231 C233:D233 C239:D239 C241:D241 C246:D246 C257:D258 C264:D264 C249:D255 C260:D261 C268:D270 C276:D279 C281:D283 C285:D286 C288:D298 C273:D274 C300:D300 C302:D306 C308:D310 C312:D321 C324:D325 C327:D327 C338:D338 C386:D386 C329:D331 C545:D545 C559:D559 C343:D345 C348:D352 C355:D357 C360:D366 C372:D373 C375:D384 C389:D394 C396:D402 C404:D405 C407:D409 C411:D415 C422:D438 C417:D420 C444:D445 C447:D452 C454:D455 C457:D461 C463:D471 C473:D475 C477:D499 C501:D531 C533:D538 C540:D543 C550:D551 C553:D557 C561:D576">
    <cfRule type="expression" dxfId="298" priority="12104">
      <formula>AND($C2=$C1,ISEVEN($A1),$I$1=FALSE)</formula>
    </cfRule>
  </conditionalFormatting>
  <conditionalFormatting sqref="C2:D27 C29:D34 C36:D36 C38:D40 C42:D55 C62:D65 C70:D74 C76:D77 C79:D100 C102:D105 C107:D109 C111:D114 C117:D122 C124:D132 C136:D136 C138:D142 C145:D146 C148:D158 C160:D162 C167:D171 C175:D193 C196:D199 C201:D203 C205:D205 C209:D211 C213:D213 C219:D223 C226:D228 C230:D231 C239:D239 C57:D57 C233:D233 C241:D241 C246:D246 C257:D258 C264:D264 C249:D255 C260:D261 C268:D270 C276:D279 C281:D283 C285:D286 C288:D298 C273:D274 C300:D300 C302:D306 C308:D310 C312:D321 C324:D325 C338:D338 C386:D386 C327:D327 C329:D331 C545:D545 C559:D559 C343:D345 C348:D352 C355:D357 C360:D366 C372:D373 C375:D384 C389:D394 C396:D402 C404:D405 C407:D409 C411:D415 C422:D438 C417:D420 C444:D445 C447:D452 C454:D455 C457:D461 C463:D471 C473:D475 C477:D499 C501:D531 C533:D538 C540:D543 C550:D551 C553:D557 C561:D576">
    <cfRule type="expression" dxfId="297" priority="12082">
      <formula>AND($C2=$C1,ISODD($A1),$I$1=FALSE)</formula>
    </cfRule>
  </conditionalFormatting>
  <conditionalFormatting sqref="C35:D35 C245:D245 C256:D256 C259:D259 C59:D61 C66:D67 C123:D123 C214:D218 C143:D144 C194:D194 C204:D204 C206:D207 C224:D225 C229:D229 C235:D237 C240:D240 C346:D347 C358:D359 C387:D387 C439:D442 C476:D476 C500:D500 C416:D416 C418 C421:C422 C547:D549 C560:D560">
    <cfRule type="expression" dxfId="296" priority="13471">
      <formula>AND($C35=#REF!,ISEVEN(#REF!),$I$1=FALSE)</formula>
    </cfRule>
  </conditionalFormatting>
  <conditionalFormatting sqref="C37:D37 C41:D41 C56:D56 C58:D58 C68:D68 C75:D75 C78:D78 C101:D101 C106:D106 C110:D110 C137:D137 C159:D159 C163:D165 C172:D174 C195:D195 C208:D208 C232:D232 C247:D247 C266:D266 C271:D271 C280:D280 C284:D284 C287:D287 C307:D307 C311:D311 C328:D328 C388:D388 C406:D406 C410:D410 C446:D446 C462:D462 C472:D472 C532:D532 C539:D539 C544:D544 C332:D333 C336:D337 C552:D552 C339:D340 C367:D368">
    <cfRule type="expression" dxfId="295" priority="12155">
      <formula>AND($C37=$C35,ISODD($A35),$I$1=FALSE)</formula>
    </cfRule>
    <cfRule type="expression" dxfId="294" priority="12156">
      <formula>AND($C37=$C35,ISEVEN($A35),$I$1=FALSE)</formula>
    </cfRule>
  </conditionalFormatting>
  <conditionalFormatting sqref="C66:D67 C123:D123 C245:D245 C256:D256 C259:D259 C59:D61 C143:D144 C194:D194 C204:D204 C206:D207 C214:D218 C224:D225 C229:D229 C235:D237 C240:D240 C35:D35 C358:D359 C346:D347 C387:D387 C439:D442 C476:D476 C500:D500 C416:D416 C418 C421:C422 C560:D560 C547:D549">
    <cfRule type="expression" dxfId="293" priority="12553">
      <formula>AND($C35=#REF!,ISODD(#REF!),$I$1=FALSE)</formula>
    </cfRule>
  </conditionalFormatting>
  <conditionalFormatting sqref="C69:D69 C115:D116 C133:D135 C147:D147 C200:D200 C212:D212">
    <cfRule type="expression" dxfId="292" priority="15902">
      <formula>AND($C69=#REF!,ISEVEN(#REF!),$I$1=FALSE)</formula>
    </cfRule>
    <cfRule type="expression" dxfId="291" priority="15951">
      <formula>AND($C69=#REF!,ISODD(#REF!),$I$1=FALSE)</formula>
    </cfRule>
  </conditionalFormatting>
  <conditionalFormatting sqref="C166:D166 C238:D238 C248:D248 C267:D267 C299:D299 C456:D456 C334:D335">
    <cfRule type="expression" dxfId="290" priority="16485">
      <formula>AND($C166=$C163,ISEVEN($A163),$I$1=FALSE)</formula>
    </cfRule>
    <cfRule type="expression" dxfId="289" priority="16491">
      <formula>AND($C166=$C163,ISODD($A163),$I$1=FALSE)</formula>
    </cfRule>
  </conditionalFormatting>
  <conditionalFormatting sqref="C234:D234 C265:D265">
    <cfRule type="expression" dxfId="288" priority="20604">
      <formula>AND($C234=$C230,ISODD($A230),$I$1=FALSE)</formula>
    </cfRule>
  </conditionalFormatting>
  <conditionalFormatting sqref="C262:D262">
    <cfRule type="expression" dxfId="287" priority="20603">
      <formula>AND($C262=$C265,ISEVEN(#REF!),$I$1=FALSE)</formula>
    </cfRule>
    <cfRule type="expression" dxfId="286" priority="20605">
      <formula>AND($C262=$C265,ISODD(#REF!),$I$1=FALSE)</formula>
    </cfRule>
  </conditionalFormatting>
  <conditionalFormatting sqref="C263:D263">
    <cfRule type="expression" dxfId="285" priority="20606">
      <formula>AND($C263=$C265,ISEVEN(#REF!),$I$1=FALSE)</formula>
    </cfRule>
    <cfRule type="expression" dxfId="284" priority="20607">
      <formula>AND($C263=$C265,ISODD(#REF!),$I$1=FALSE)</formula>
    </cfRule>
  </conditionalFormatting>
  <conditionalFormatting sqref="C234:D234 C265:D265">
    <cfRule type="expression" dxfId="283" priority="20602">
      <formula>AND($C234=$C230,ISEVEN($A230),$I$1=FALSE)</formula>
    </cfRule>
  </conditionalFormatting>
  <conditionalFormatting sqref="C385:D385">
    <cfRule type="expression" dxfId="282" priority="14690">
      <formula>AND($C385=$C375,ISEVEN($A375),$I$1=FALSE)</formula>
    </cfRule>
    <cfRule type="expression" dxfId="281" priority="14691">
      <formula>AND($C385=$C375,ISODD($A375),$I$1=FALSE)</formula>
    </cfRule>
  </conditionalFormatting>
  <conditionalFormatting sqref="C265:F265 C242:F242">
    <cfRule type="expression" dxfId="280" priority="20592" stopIfTrue="1">
      <formula>AND($D242=TODAY(),$I$1=FALSE)</formula>
    </cfRule>
    <cfRule type="expression" dxfId="279" priority="20593">
      <formula>LEFT($F242,1)="."</formula>
    </cfRule>
    <cfRule type="expression" dxfId="278" priority="20594">
      <formula>LEFT($F242,1)="*"</formula>
    </cfRule>
    <cfRule type="expression" dxfId="277" priority="20595">
      <formula>LEFT($F242,1)="#"</formula>
    </cfRule>
    <cfRule type="expression" dxfId="276" priority="20596">
      <formula>ISODD(#REF!)</formula>
    </cfRule>
  </conditionalFormatting>
  <conditionalFormatting sqref="F215">
    <cfRule type="expression" dxfId="275" priority="22592" stopIfTrue="1">
      <formula>AND($D225=TODAY(),$I$1=FALSE)</formula>
    </cfRule>
    <cfRule type="expression" dxfId="274" priority="22593">
      <formula>LEFT($F215,1)="."</formula>
    </cfRule>
    <cfRule type="expression" dxfId="273" priority="22594">
      <formula>LEFT($F215,1)="*"</formula>
    </cfRule>
    <cfRule type="expression" dxfId="272" priority="22595">
      <formula>LEFT($F215,1)="#"</formula>
    </cfRule>
    <cfRule type="expression" dxfId="271" priority="22596">
      <formula>ISODD($A225)</formula>
    </cfRule>
  </conditionalFormatting>
  <conditionalFormatting sqref="F217">
    <cfRule type="expression" dxfId="270" priority="24593" stopIfTrue="1">
      <formula>AND($D226=TODAY(),$I$1=FALSE)</formula>
    </cfRule>
    <cfRule type="expression" dxfId="269" priority="24594">
      <formula>LEFT($F217,1)="."</formula>
    </cfRule>
    <cfRule type="expression" dxfId="268" priority="24595">
      <formula>LEFT($F217,1)="*"</formula>
    </cfRule>
    <cfRule type="expression" dxfId="267" priority="24596">
      <formula>LEFT($F217,1)="#"</formula>
    </cfRule>
    <cfRule type="expression" dxfId="266" priority="24597">
      <formula>ISODD($A226)</formula>
    </cfRule>
  </conditionalFormatting>
  <conditionalFormatting sqref="F225">
    <cfRule type="expression" dxfId="265" priority="12287" stopIfTrue="1">
      <formula>LEFT($F225,2)="  "</formula>
    </cfRule>
    <cfRule type="expression" dxfId="264" priority="12288" stopIfTrue="1">
      <formula>AND(#REF!=TODAY(),$I$1=FALSE)</formula>
    </cfRule>
    <cfRule type="expression" dxfId="263" priority="12289">
      <formula>LEFT($F225,1)="."</formula>
    </cfRule>
    <cfRule type="expression" dxfId="262" priority="12290">
      <formula>LEFT($F225,1)="*"</formula>
    </cfRule>
    <cfRule type="expression" dxfId="261" priority="12291">
      <formula>LEFT($F225,1)="#"</formula>
    </cfRule>
    <cfRule type="expression" dxfId="260" priority="12292">
      <formula>ISODD(#REF!)</formula>
    </cfRule>
  </conditionalFormatting>
  <conditionalFormatting sqref="F57:G57 F231 F233 F258 F327 F359 F377 F461">
    <cfRule type="expression" dxfId="259" priority="14581" stopIfTrue="1">
      <formula>AND(#REF!=TODAY(),$I$1=FALSE)</formula>
    </cfRule>
    <cfRule type="expression" dxfId="258" priority="14582">
      <formula>LEFT($F57,1)="."</formula>
    </cfRule>
    <cfRule type="expression" dxfId="257" priority="14583">
      <formula>LEFT($F57,1)="*"</formula>
    </cfRule>
    <cfRule type="expression" dxfId="256" priority="14584">
      <formula>LEFT($F57,1)="#"</formula>
    </cfRule>
    <cfRule type="expression" dxfId="255" priority="14585">
      <formula>ISODD(#REF!)</formula>
    </cfRule>
  </conditionalFormatting>
  <conditionalFormatting sqref="C243:D244 C275:D275 C353:D353 C558:D558 C395:D395 C403:D403 C374:D374">
    <cfRule type="expression" dxfId="254" priority="24689">
      <formula>AND($C243=$C241,ISEVEN($A241),$I$1=FALSE)</formula>
    </cfRule>
  </conditionalFormatting>
  <conditionalFormatting sqref="C243:D244 C275:D275 C353:D353 C558:D558 C395:D395 C403:D403 C374:D374">
    <cfRule type="expression" dxfId="253" priority="24725">
      <formula>AND($C243=$C241,ISODD($A241),$I$1=FALSE)</formula>
    </cfRule>
  </conditionalFormatting>
  <conditionalFormatting sqref="C243:G244">
    <cfRule type="expression" dxfId="252" priority="24920" stopIfTrue="1">
      <formula>AND($D243=TODAY(),$I$1=FALSE)</formula>
    </cfRule>
    <cfRule type="expression" dxfId="251" priority="24921">
      <formula>LEFT($F243,1)="."</formula>
    </cfRule>
    <cfRule type="expression" dxfId="250" priority="24922">
      <formula>LEFT($F243,1)="*"</formula>
    </cfRule>
    <cfRule type="expression" dxfId="249" priority="24923">
      <formula>LEFT($F243,1)="#"</formula>
    </cfRule>
    <cfRule type="expression" dxfId="248" priority="24924">
      <formula>ISODD($A242)</formula>
    </cfRule>
  </conditionalFormatting>
  <conditionalFormatting sqref="A242:B242">
    <cfRule type="expression" dxfId="247" priority="24925" stopIfTrue="1">
      <formula>AND($D243=TODAY(),$I$1=FALSE)</formula>
    </cfRule>
    <cfRule type="expression" dxfId="246" priority="24926">
      <formula>LEFT($F243,1)="."</formula>
    </cfRule>
    <cfRule type="expression" dxfId="245" priority="24927">
      <formula>LEFT($F243,1)="*"</formula>
    </cfRule>
    <cfRule type="expression" dxfId="244" priority="24928">
      <formula>LEFT($F243,1)="#"</formula>
    </cfRule>
    <cfRule type="expression" dxfId="243" priority="24929">
      <formula>ISODD($A242)</formula>
    </cfRule>
  </conditionalFormatting>
  <conditionalFormatting sqref="A242:B242">
    <cfRule type="expression" dxfId="242" priority="25072" stopIfTrue="1">
      <formula>LEFT($F243,2)="  "</formula>
    </cfRule>
  </conditionalFormatting>
  <conditionalFormatting sqref="A243:B244">
    <cfRule type="expression" dxfId="241" priority="25073" stopIfTrue="1">
      <formula>LEFT(#REF!,2)="  "</formula>
    </cfRule>
  </conditionalFormatting>
  <conditionalFormatting sqref="C242:D242">
    <cfRule type="expression" dxfId="240" priority="25859">
      <formula>AND($C242=$C243,ISEVEN($A242),$I$1=FALSE)</formula>
    </cfRule>
  </conditionalFormatting>
  <conditionalFormatting sqref="C242:D242">
    <cfRule type="expression" dxfId="239" priority="25860">
      <formula>AND($C242=$C243,ISODD($A242),$I$1=FALSE)</formula>
    </cfRule>
  </conditionalFormatting>
  <conditionalFormatting sqref="A275:B275 A353:B353 A558:B558 A395:B395 A403:B403 A374:B374">
    <cfRule type="expression" dxfId="238" priority="25862">
      <formula>AND($A275=$A273,ISODD($A273),$I$1=FALSE)</formula>
    </cfRule>
  </conditionalFormatting>
  <conditionalFormatting sqref="A275:B275 A353:B353 A558:B558 A395:B395 A403:B403 A374:B374">
    <cfRule type="expression" dxfId="237" priority="25884">
      <formula>AND($A275=$A273,ISEVEN($A273),$I$1=FALSE)</formula>
    </cfRule>
  </conditionalFormatting>
  <conditionalFormatting sqref="A323:B323 A354:B354 A421:B421 A341:B342 A369:B370">
    <cfRule type="expression" dxfId="236" priority="25907">
      <formula>AND($A323=$A320,ISEVEN($A320),$I$1=FALSE)</formula>
    </cfRule>
    <cfRule type="expression" dxfId="235" priority="25908">
      <formula>AND($A323=$A320,ISODD($A320),$I$1=FALSE)</formula>
    </cfRule>
  </conditionalFormatting>
  <conditionalFormatting sqref="C323:D323 C354:D354 C421:D421 C341:D342 C369:D370">
    <cfRule type="expression" dxfId="234" priority="25961">
      <formula>AND($C323=$C320,ISODD($A320),$I$1=FALSE)</formula>
    </cfRule>
    <cfRule type="expression" dxfId="233" priority="25962">
      <formula>AND($C323=$C320,ISEVEN($A320),$I$1=FALSE)</formula>
    </cfRule>
  </conditionalFormatting>
  <conditionalFormatting sqref="A272:B272 A326:B326">
    <cfRule type="expression" dxfId="232" priority="26039">
      <formula>AND($A272=$A271,ISEVEN($A271),$I$1=FALSE)</formula>
    </cfRule>
    <cfRule type="expression" dxfId="231" priority="26040">
      <formula>AND($A272=$A271,ISODD($A271),$I$1=FALSE)</formula>
    </cfRule>
  </conditionalFormatting>
  <conditionalFormatting sqref="C272:D272 C326:D326">
    <cfRule type="expression" dxfId="230" priority="26297">
      <formula>AND($C272=$C271,ISODD($A271),$I$1=FALSE)</formula>
    </cfRule>
    <cfRule type="expression" dxfId="229" priority="26298">
      <formula>AND($C272=$C271,ISEVEN($A271),$I$1=FALSE)</formula>
    </cfRule>
  </conditionalFormatting>
  <conditionalFormatting sqref="A28:B28">
    <cfRule type="expression" dxfId="228" priority="26300">
      <formula>AND($A28=#REF!,ISODD(#REF!),$I$1=FALSE)</formula>
    </cfRule>
  </conditionalFormatting>
  <conditionalFormatting sqref="A28:B28">
    <cfRule type="expression" dxfId="227" priority="26375">
      <formula>AND($A28=#REF!,ISEVEN(#REF!),$I$1=FALSE)</formula>
    </cfRule>
  </conditionalFormatting>
  <conditionalFormatting sqref="C28:D28">
    <cfRule type="expression" dxfId="226" priority="26933">
      <formula>AND($C28=#REF!,ISEVEN(#REF!),$I$1=FALSE)</formula>
    </cfRule>
  </conditionalFormatting>
  <conditionalFormatting sqref="C28:D28">
    <cfRule type="expression" dxfId="225" priority="27008">
      <formula>AND($C28=#REF!,ISODD(#REF!),$I$1=FALSE)</formula>
    </cfRule>
  </conditionalFormatting>
  <conditionalFormatting sqref="A301:B301">
    <cfRule type="expression" dxfId="224" priority="27013">
      <formula>AND($A301=#REF!,ISODD(#REF!),$I$1=FALSE)</formula>
    </cfRule>
  </conditionalFormatting>
  <conditionalFormatting sqref="A301:B301">
    <cfRule type="expression" dxfId="223" priority="27045">
      <formula>AND($A301=#REF!,ISEVEN(#REF!),$I$1=FALSE)</formula>
    </cfRule>
  </conditionalFormatting>
  <conditionalFormatting sqref="C301:D301">
    <cfRule type="expression" dxfId="222" priority="27264">
      <formula>AND($C301=#REF!,ISEVEN(#REF!),$I$1=FALSE)</formula>
    </cfRule>
  </conditionalFormatting>
  <conditionalFormatting sqref="C301:D301">
    <cfRule type="expression" dxfId="221" priority="27296">
      <formula>AND($C301=#REF!,ISODD(#REF!),$I$1=FALSE)</formula>
    </cfRule>
  </conditionalFormatting>
  <conditionalFormatting sqref="C453:D453 C443:D443">
    <cfRule type="expression" dxfId="220" priority="27506">
      <formula>AND($C443=$C440,ISEVEN($A440),$I$1=FALSE)</formula>
    </cfRule>
  </conditionalFormatting>
  <conditionalFormatting sqref="C453:D453 C443:D443">
    <cfRule type="expression" dxfId="219" priority="27507">
      <formula>AND($C443=$C440,ISODD($A440),$I$1=FALSE)</formula>
    </cfRule>
  </conditionalFormatting>
  <conditionalFormatting sqref="A453:B453 A443:B443">
    <cfRule type="expression" dxfId="218" priority="27508">
      <formula>AND($A443=$A440,ISODD($A440),$I$1=FALSE)</formula>
    </cfRule>
  </conditionalFormatting>
  <conditionalFormatting sqref="A453:B453 A443:B443">
    <cfRule type="expression" dxfId="217" priority="27509">
      <formula>AND($A443=$A440,ISEVEN($A440),$I$1=FALSE)</formula>
    </cfRule>
  </conditionalFormatting>
  <conditionalFormatting sqref="A322:B322">
    <cfRule type="expression" dxfId="216" priority="27515">
      <formula>AND($A322=$A325,ISODD($A325),$I$1=FALSE)</formula>
    </cfRule>
  </conditionalFormatting>
  <conditionalFormatting sqref="A322:B322">
    <cfRule type="expression" dxfId="215" priority="27546">
      <formula>AND($A322=$A325,ISEVEN($A325),$I$1=FALSE)</formula>
    </cfRule>
  </conditionalFormatting>
  <conditionalFormatting sqref="C322:D322">
    <cfRule type="expression" dxfId="214" priority="27735">
      <formula>AND($C322=$C325,ISEVEN($A325),$I$1=FALSE)</formula>
    </cfRule>
  </conditionalFormatting>
  <conditionalFormatting sqref="C322:D322">
    <cfRule type="expression" dxfId="213" priority="27766">
      <formula>AND($C322=$C325,ISODD($A325),$I$1=FALSE)</formula>
    </cfRule>
  </conditionalFormatting>
  <conditionalFormatting sqref="A546:B546">
    <cfRule type="expression" dxfId="212" priority="27768">
      <formula>AND($A546=#REF!,ISODD(#REF!),$I$1=FALSE)</formula>
    </cfRule>
  </conditionalFormatting>
  <conditionalFormatting sqref="A546:B546">
    <cfRule type="expression" dxfId="211" priority="27774">
      <formula>AND($A546=#REF!,ISEVEN(#REF!),$I$1=FALSE)</formula>
    </cfRule>
  </conditionalFormatting>
  <conditionalFormatting sqref="C546:D546">
    <cfRule type="expression" dxfId="210" priority="27820">
      <formula>AND($C546=#REF!,ISEVEN(#REF!),$I$1=FALSE)</formula>
    </cfRule>
  </conditionalFormatting>
  <conditionalFormatting sqref="C546:D546">
    <cfRule type="expression" dxfId="209" priority="27826">
      <formula>AND($C546=#REF!,ISODD(#REF!),$I$1=FALSE)</formula>
    </cfRule>
  </conditionalFormatting>
  <conditionalFormatting sqref="C371:D371">
    <cfRule type="expression" dxfId="208" priority="27925">
      <formula>AND($C371=$C367,ISEVEN($A367),$I$1=FALSE)</formula>
    </cfRule>
    <cfRule type="expression" dxfId="207" priority="27926">
      <formula>AND($C371=$C367,ISODD($A367),$I$1=FALSE)</formula>
    </cfRule>
  </conditionalFormatting>
  <pageMargins left="0.19685039370078741" right="0.19685039370078741" top="0.39370078740157483" bottom="0.19685039370078741" header="0.31496062992125984" footer="0.31496062992125984"/>
  <pageSetup paperSize="9" scale="75" fitToHeight="0" orientation="landscape" r:id="rId1"/>
  <headerFooter>
    <oddHeader>&amp;R&amp;8&amp;D@&amp;T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CACF-FC5F-4A97-8240-CDA32951650D}">
  <sheetPr>
    <tabColor rgb="FFA3D9D2"/>
    <pageSetUpPr fitToPage="1"/>
  </sheetPr>
  <dimension ref="A1:L471"/>
  <sheetViews>
    <sheetView workbookViewId="0"/>
  </sheetViews>
  <sheetFormatPr defaultRowHeight="28.5" customHeight="1"/>
  <cols>
    <col min="1" max="1" width="7.5703125" style="2" customWidth="1"/>
    <col min="2" max="2" width="6.140625" style="2" customWidth="1"/>
    <col min="3" max="3" width="10.5703125" style="37" bestFit="1" customWidth="1"/>
    <col min="4" max="4" width="18.42578125" style="37" customWidth="1"/>
    <col min="5" max="5" width="8.42578125" style="145" customWidth="1"/>
    <col min="6" max="6" width="114.140625" style="107" customWidth="1"/>
    <col min="7" max="7" width="5.85546875" style="107" customWidth="1"/>
    <col min="8" max="8" width="13.140625" style="107" customWidth="1"/>
    <col min="10" max="10" width="10.85546875" customWidth="1"/>
    <col min="13" max="13" width="9.140625" customWidth="1"/>
  </cols>
  <sheetData>
    <row r="1" spans="1:12" s="1" customFormat="1" ht="28.5" customHeight="1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8" t="s">
        <v>6</v>
      </c>
      <c r="J1" s="39" t="b">
        <v>1</v>
      </c>
      <c r="K1" s="40" t="s">
        <v>7</v>
      </c>
      <c r="L1" s="40"/>
    </row>
    <row r="2" spans="1:12" ht="28.5" customHeight="1">
      <c r="A2" s="2">
        <f>IF(TRIM(Tabel2[[#This Row],[Datum]])&lt;&gt;"",WEEKNUM(Tabel2[[#This Row],[Datum]],2),"")</f>
        <v>34</v>
      </c>
      <c r="B2" s="3">
        <f>IF(TRIM(Tabel2[[#This Row],[Datum]])&lt;&gt;"",(+Tabel2[[#This Row],[Datum]]-DATE(2025,8,20))/7,"")</f>
        <v>-0.2857142857142857</v>
      </c>
      <c r="C2" s="32">
        <f>IF(TRIM(Tabel2[[#This Row],[Datum]])&lt;&gt;"",Tabel2[[#This Row],[Datum]],"")</f>
        <v>45887</v>
      </c>
      <c r="D2" s="106">
        <v>45887</v>
      </c>
      <c r="E2" s="107"/>
      <c r="F2" s="108" t="s">
        <v>8</v>
      </c>
      <c r="G2" s="107" t="s">
        <v>9</v>
      </c>
      <c r="H2"/>
    </row>
    <row r="3" spans="1:12" ht="28.5" customHeight="1">
      <c r="A3" s="2">
        <f>IF(TRIM(Tabel2[[#This Row],[Datum]])&lt;&gt;"",WEEKNUM(Tabel2[[#This Row],[Datum]],2),"")</f>
        <v>34</v>
      </c>
      <c r="B3" s="3">
        <f>IF(TRIM(Tabel2[[#This Row],[Datum]])&lt;&gt;"",(+Tabel2[[#This Row],[Datum]]-DATE(2025,8,20))/7,"")</f>
        <v>-0.2857142857142857</v>
      </c>
      <c r="C3" s="32">
        <f>IF(TRIM(Tabel2[[#This Row],[Datum]])&lt;&gt;"",Tabel2[[#This Row],[Datum]],"")</f>
        <v>45887</v>
      </c>
      <c r="D3" s="106">
        <v>45887</v>
      </c>
      <c r="E3" s="107"/>
      <c r="F3" s="108" t="s">
        <v>10</v>
      </c>
      <c r="H3"/>
    </row>
    <row r="4" spans="1:12" ht="28.5" customHeight="1">
      <c r="A4" s="2">
        <f>IF(TRIM(Tabel2[[#This Row],[Datum]])&lt;&gt;"",WEEKNUM(Tabel2[[#This Row],[Datum]],2),"")</f>
        <v>34</v>
      </c>
      <c r="B4" s="3">
        <f>IF(TRIM(Tabel2[[#This Row],[Datum]])&lt;&gt;"",(+Tabel2[[#This Row],[Datum]]-DATE(2025,8,20))/7,"")</f>
        <v>-0.2857142857142857</v>
      </c>
      <c r="C4" s="32">
        <f>IF(TRIM(Tabel2[[#This Row],[Datum]])&lt;&gt;"",Tabel2[[#This Row],[Datum]],"")</f>
        <v>45887</v>
      </c>
      <c r="D4" s="106">
        <v>45887</v>
      </c>
      <c r="E4" s="107"/>
      <c r="H4"/>
    </row>
    <row r="5" spans="1:12" ht="28.5" customHeight="1">
      <c r="A5" s="2">
        <f>IF(TRIM(Tabel2[[#This Row],[Datum]])&lt;&gt;"",WEEKNUM(Tabel2[[#This Row],[Datum]],2),"")</f>
        <v>34</v>
      </c>
      <c r="B5" s="3">
        <f>IF(TRIM(Tabel2[[#This Row],[Datum]])&lt;&gt;"",(+Tabel2[[#This Row],[Datum]]-DATE(2025,8,20))/7,"")</f>
        <v>-0.14285714285714285</v>
      </c>
      <c r="C5" s="32">
        <f>IF(TRIM(Tabel2[[#This Row],[Datum]])&lt;&gt;"",Tabel2[[#This Row],[Datum]],"")</f>
        <v>45888</v>
      </c>
      <c r="D5" s="106">
        <v>45888</v>
      </c>
      <c r="E5" s="107"/>
      <c r="F5" s="108"/>
      <c r="H5"/>
    </row>
    <row r="6" spans="1:12" ht="28.5" customHeight="1">
      <c r="A6" s="2">
        <f>IF(TRIM(Tabel2[[#This Row],[Datum]])&lt;&gt;"",WEEKNUM(Tabel2[[#This Row],[Datum]],2),"")</f>
        <v>34</v>
      </c>
      <c r="B6" s="3">
        <f>IF(TRIM(Tabel2[[#This Row],[Datum]])&lt;&gt;"",(+Tabel2[[#This Row],[Datum]]-DATE(2025,8,20))/7,"")</f>
        <v>0</v>
      </c>
      <c r="C6" s="32">
        <f>IF(TRIM(Tabel2[[#This Row],[Datum]])&lt;&gt;"",Tabel2[[#This Row],[Datum]],"")</f>
        <v>45889</v>
      </c>
      <c r="D6" s="106">
        <v>45889</v>
      </c>
      <c r="E6" s="107"/>
      <c r="F6" s="108" t="s">
        <v>11</v>
      </c>
      <c r="H6"/>
    </row>
    <row r="7" spans="1:12" ht="28.5" customHeight="1">
      <c r="A7" s="2">
        <f>IF(TRIM(Tabel2[[#This Row],[Datum]])&lt;&gt;"",WEEKNUM(Tabel2[[#This Row],[Datum]],2),"")</f>
        <v>34</v>
      </c>
      <c r="B7" s="3">
        <f>IF(TRIM(Tabel2[[#This Row],[Datum]])&lt;&gt;"",(+Tabel2[[#This Row],[Datum]]-DATE(2025,8,20))/7,"")</f>
        <v>0.14285714285714285</v>
      </c>
      <c r="C7" s="32">
        <f>IF(TRIM(Tabel2[[#This Row],[Datum]])&lt;&gt;"",Tabel2[[#This Row],[Datum]],"")</f>
        <v>45890</v>
      </c>
      <c r="D7" s="106">
        <v>45890</v>
      </c>
      <c r="E7" s="107"/>
      <c r="F7" s="108"/>
      <c r="H7"/>
    </row>
    <row r="8" spans="1:12" ht="28.5" customHeight="1">
      <c r="A8" s="2">
        <f>IF(TRIM(Tabel2[[#This Row],[Datum]])&lt;&gt;"",WEEKNUM(Tabel2[[#This Row],[Datum]],2),"")</f>
        <v>34</v>
      </c>
      <c r="B8" s="3">
        <f>IF(TRIM(Tabel2[[#This Row],[Datum]])&lt;&gt;"",(+Tabel2[[#This Row],[Datum]]-DATE(2025,8,20))/7,"")</f>
        <v>0.2857142857142857</v>
      </c>
      <c r="C8" s="32">
        <f>IF(TRIM(Tabel2[[#This Row],[Datum]])&lt;&gt;"",Tabel2[[#This Row],[Datum]],"")</f>
        <v>45891</v>
      </c>
      <c r="D8" s="106">
        <v>45891</v>
      </c>
      <c r="E8" s="107"/>
      <c r="F8" s="107" t="s">
        <v>12</v>
      </c>
      <c r="H8"/>
    </row>
    <row r="9" spans="1:12" ht="28.5" customHeight="1">
      <c r="A9" s="2">
        <f>IF(TRIM(Tabel2[[#This Row],[Datum]])&lt;&gt;"",WEEKNUM(Tabel2[[#This Row],[Datum]],2),"")</f>
        <v>34</v>
      </c>
      <c r="B9" s="3">
        <f>IF(TRIM(Tabel2[[#This Row],[Datum]])&lt;&gt;"",(+Tabel2[[#This Row],[Datum]]-DATE(2025,8,20))/7,"")</f>
        <v>0.2857142857142857</v>
      </c>
      <c r="C9" s="32">
        <f>IF(TRIM(Tabel2[[#This Row],[Datum]])&lt;&gt;"",Tabel2[[#This Row],[Datum]],"")</f>
        <v>45891</v>
      </c>
      <c r="D9" s="106">
        <v>45891</v>
      </c>
      <c r="E9" s="107"/>
      <c r="F9" s="108" t="s">
        <v>13</v>
      </c>
      <c r="H9"/>
    </row>
    <row r="10" spans="1:12" ht="28.5" customHeight="1">
      <c r="A10" s="2">
        <f>IF(TRIM(Tabel2[[#This Row],[Datum]])&lt;&gt;"",WEEKNUM(Tabel2[[#This Row],[Datum]],2),"")</f>
        <v>35</v>
      </c>
      <c r="B10" s="3">
        <f>IF(TRIM(Tabel2[[#This Row],[Datum]])&lt;&gt;"",(+Tabel2[[#This Row],[Datum]]-DATE(2025,8,20))/7,"")</f>
        <v>0.7142857142857143</v>
      </c>
      <c r="C10" s="32">
        <f>IF(TRIM(Tabel2[[#This Row],[Datum]])&lt;&gt;"",Tabel2[[#This Row],[Datum]],"")</f>
        <v>45894</v>
      </c>
      <c r="D10" s="106">
        <v>45894</v>
      </c>
      <c r="E10" s="107"/>
      <c r="F10" s="108" t="s">
        <v>15</v>
      </c>
      <c r="G10" s="107" t="s">
        <v>9</v>
      </c>
      <c r="H10"/>
    </row>
    <row r="11" spans="1:12" ht="28.5" customHeight="1">
      <c r="A11" s="2">
        <f>IF(TRIM(Tabel2[[#This Row],[Datum]])&lt;&gt;"",WEEKNUM(Tabel2[[#This Row],[Datum]],2),"")</f>
        <v>35</v>
      </c>
      <c r="B11" s="3">
        <f>IF(TRIM(Tabel2[[#This Row],[Datum]])&lt;&gt;"",(+Tabel2[[#This Row],[Datum]]-DATE(2025,8,20))/7,"")</f>
        <v>0.7142857142857143</v>
      </c>
      <c r="C11" s="32">
        <f>IF(TRIM(Tabel2[[#This Row],[Datum]])&lt;&gt;"",Tabel2[[#This Row],[Datum]],"")</f>
        <v>45894</v>
      </c>
      <c r="D11" s="106">
        <v>45894</v>
      </c>
      <c r="E11" s="107"/>
      <c r="F11" s="109" t="s">
        <v>16</v>
      </c>
      <c r="H11"/>
    </row>
    <row r="12" spans="1:12" ht="28.5" customHeight="1">
      <c r="A12" s="2">
        <f>IF(TRIM(Tabel2[[#This Row],[Datum]])&lt;&gt;"",WEEKNUM(Tabel2[[#This Row],[Datum]],2),"")</f>
        <v>35</v>
      </c>
      <c r="B12" s="3">
        <f>IF(TRIM(Tabel2[[#This Row],[Datum]])&lt;&gt;"",(+Tabel2[[#This Row],[Datum]]-DATE(2025,8,20))/7,"")</f>
        <v>0.7142857142857143</v>
      </c>
      <c r="C12" s="32">
        <f>IF(TRIM(Tabel2[[#This Row],[Datum]])&lt;&gt;"",Tabel2[[#This Row],[Datum]],"")</f>
        <v>45894</v>
      </c>
      <c r="D12" s="106">
        <v>45894</v>
      </c>
      <c r="E12" s="107"/>
      <c r="F12" s="108" t="s">
        <v>17</v>
      </c>
      <c r="H12"/>
    </row>
    <row r="13" spans="1:12" ht="28.5" customHeight="1">
      <c r="A13" s="2">
        <f>IF(TRIM(Tabel2[[#This Row],[Datum]])&lt;&gt;"",WEEKNUM(Tabel2[[#This Row],[Datum]],2),"")</f>
        <v>35</v>
      </c>
      <c r="B13" s="3">
        <f>IF(TRIM(Tabel2[[#This Row],[Datum]])&lt;&gt;"",(+Tabel2[[#This Row],[Datum]]-DATE(2025,8,20))/7,"")</f>
        <v>0.8571428571428571</v>
      </c>
      <c r="C13" s="32">
        <f>IF(TRIM(Tabel2[[#This Row],[Datum]])&lt;&gt;"",Tabel2[[#This Row],[Datum]],"")</f>
        <v>45895</v>
      </c>
      <c r="D13" s="106">
        <v>45895</v>
      </c>
      <c r="E13" s="107"/>
      <c r="F13" s="108" t="s">
        <v>454</v>
      </c>
      <c r="H13"/>
    </row>
    <row r="14" spans="1:12" ht="28.5" customHeight="1">
      <c r="A14" s="8" t="str">
        <f>IF(TRIM(Tabel2[[#This Row],[Datum]])&lt;&gt;"",WEEKNUM(Tabel2[[#This Row],[Datum]]),"")</f>
        <v/>
      </c>
      <c r="B14" s="9" t="str">
        <f>IF(TRIM(Tabel2[[#This Row],[Datum]])&lt;&gt;"",(+Tabel2[[#This Row],[Datum]]-DATE(2025,8,20))/7,"")</f>
        <v/>
      </c>
      <c r="C14" s="36" t="str">
        <f>IF(TRIM(Tabel2[[#This Row],[Datum]])&lt;&gt;"",Tabel2[[#This Row],[Datum]],"")</f>
        <v/>
      </c>
      <c r="D14" s="110"/>
      <c r="E14" s="111"/>
      <c r="F14" s="111" t="s">
        <v>19</v>
      </c>
      <c r="G14" s="111"/>
      <c r="H14"/>
    </row>
    <row r="15" spans="1:12" ht="28.5" customHeight="1">
      <c r="A15" s="2">
        <f>IF(TRIM(Tabel2[[#This Row],[Datum]])&lt;&gt;"",WEEKNUM(Tabel2[[#This Row],[Datum]],2),"")</f>
        <v>35</v>
      </c>
      <c r="B15" s="3">
        <f>IF(TRIM(Tabel2[[#This Row],[Datum]])&lt;&gt;"",(+Tabel2[[#This Row],[Datum]]-DATE(2025,8,20))/7,"")</f>
        <v>1</v>
      </c>
      <c r="C15" s="32">
        <f>IF(TRIM(Tabel2[[#This Row],[Datum]])&lt;&gt;"",Tabel2[[#This Row],[Datum]],"")</f>
        <v>45896</v>
      </c>
      <c r="D15" s="106">
        <v>45896</v>
      </c>
      <c r="E15" s="107"/>
      <c r="F15" s="108" t="s">
        <v>455</v>
      </c>
      <c r="H15"/>
    </row>
    <row r="16" spans="1:12" ht="28.5" customHeight="1">
      <c r="A16" s="2">
        <f>IF(TRIM(Tabel2[[#This Row],[Datum]])&lt;&gt;"",WEEKNUM(Tabel2[[#This Row],[Datum]],2),"")</f>
        <v>35</v>
      </c>
      <c r="B16" s="3">
        <f>IF(TRIM(Tabel2[[#This Row],[Datum]])&lt;&gt;"",(+Tabel2[[#This Row],[Datum]]-DATE(2025,8,20))/7,"")</f>
        <v>1.1428571428571428</v>
      </c>
      <c r="C16" s="32">
        <f>IF(TRIM(Tabel2[[#This Row],[Datum]])&lt;&gt;"",Tabel2[[#This Row],[Datum]],"")</f>
        <v>45897</v>
      </c>
      <c r="D16" s="106">
        <v>45897</v>
      </c>
      <c r="E16" s="107"/>
      <c r="F16" s="108" t="s">
        <v>456</v>
      </c>
      <c r="H16"/>
    </row>
    <row r="17" spans="1:8" ht="28.5" customHeight="1">
      <c r="A17" s="2">
        <f>IF(TRIM(Tabel2[[#This Row],[Datum]])&lt;&gt;"",WEEKNUM(Tabel2[[#This Row],[Datum]]),"")</f>
        <v>35</v>
      </c>
      <c r="B17" s="3">
        <f>IF(TRIM(Tabel2[[#This Row],[Datum]])&lt;&gt;"",(+Tabel2[[#This Row],[Datum]]-DATE(2025,8,20))/7,"")</f>
        <v>1.1428571428571428</v>
      </c>
      <c r="C17" s="32">
        <f>IF(TRIM(Tabel2[[#This Row],[Datum]])&lt;&gt;"",Tabel2[[#This Row],[Datum]],"")</f>
        <v>45897</v>
      </c>
      <c r="D17" s="106">
        <v>45897</v>
      </c>
      <c r="E17" s="107"/>
      <c r="F17" s="112" t="s">
        <v>457</v>
      </c>
      <c r="G17" s="107" t="s">
        <v>21</v>
      </c>
      <c r="H17"/>
    </row>
    <row r="18" spans="1:8" ht="28.5" customHeight="1">
      <c r="A18" s="2">
        <f>IF(TRIM(Tabel2[[#This Row],[Datum]])&lt;&gt;"",WEEKNUM(Tabel2[[#This Row],[Datum]],2),"")</f>
        <v>35</v>
      </c>
      <c r="B18" s="3">
        <f>IF(TRIM(Tabel2[[#This Row],[Datum]])&lt;&gt;"",(+Tabel2[[#This Row],[Datum]]-DATE(2025,8,20))/7,"")</f>
        <v>1.2857142857142858</v>
      </c>
      <c r="C18" s="32">
        <f>IF(TRIM(Tabel2[[#This Row],[Datum]])&lt;&gt;"",Tabel2[[#This Row],[Datum]],"")</f>
        <v>45898</v>
      </c>
      <c r="D18" s="106">
        <v>45898</v>
      </c>
      <c r="E18" s="107"/>
      <c r="F18" s="108" t="s">
        <v>458</v>
      </c>
      <c r="H18"/>
    </row>
    <row r="19" spans="1:8" ht="28.5" customHeight="1">
      <c r="A19" s="2">
        <f>IF(TRIM(Tabel2[[#This Row],[Datum]])&lt;&gt;"",WEEKNUM(Tabel2[[#This Row],[Datum]],2),"")</f>
        <v>36</v>
      </c>
      <c r="B19" s="3">
        <f>IF(TRIM(Tabel2[[#This Row],[Datum]])&lt;&gt;"",(+Tabel2[[#This Row],[Datum]]-DATE(2025,8,20))/7,"")</f>
        <v>1.7142857142857142</v>
      </c>
      <c r="C19" s="32">
        <f>IF(TRIM(Tabel2[[#This Row],[Datum]])&lt;&gt;"",Tabel2[[#This Row],[Datum]],"")</f>
        <v>45901</v>
      </c>
      <c r="D19" s="106">
        <v>45901</v>
      </c>
      <c r="E19" s="107"/>
      <c r="F19" s="108" t="s">
        <v>25</v>
      </c>
      <c r="G19" s="107" t="s">
        <v>9</v>
      </c>
      <c r="H19"/>
    </row>
    <row r="20" spans="1:8" ht="28.5" customHeight="1">
      <c r="A20" s="2" t="str">
        <f>IF(TRIM(Tabel2[[#This Row],[Datum]])&lt;&gt;"",WEEKNUM(Tabel2[[#This Row],[Datum]]),"")</f>
        <v/>
      </c>
      <c r="B20" s="3" t="str">
        <f>IF(TRIM(Tabel2[[#This Row],[Datum]])&lt;&gt;"",(+Tabel2[[#This Row],[Datum]]-DATE(2025,8,20))/7,"")</f>
        <v/>
      </c>
      <c r="C20" s="32" t="str">
        <f>IF(TRIM(Tabel2[[#This Row],[Datum]])&lt;&gt;"",Tabel2[[#This Row],[Datum]],"")</f>
        <v/>
      </c>
      <c r="D20" s="106"/>
      <c r="E20" s="107"/>
      <c r="F20" s="113"/>
      <c r="G20" s="107" t="s">
        <v>21</v>
      </c>
      <c r="H20"/>
    </row>
    <row r="21" spans="1:8" ht="28.5" customHeight="1">
      <c r="B21" s="3">
        <f>IF(TRIM(Tabel2[[#This Row],[Datum]])&lt;&gt;"",(+Tabel2[[#This Row],[Datum]]-DATE(2025,8,20))/7,"")</f>
        <v>1.7142857142857142</v>
      </c>
      <c r="C21" s="32">
        <f>IF(TRIM(Tabel2[[#This Row],[Datum]])&lt;&gt;"",Tabel2[[#This Row],[Datum]],"")</f>
        <v>45901</v>
      </c>
      <c r="D21" s="106">
        <v>45901</v>
      </c>
      <c r="E21" s="107"/>
      <c r="F21" s="108"/>
      <c r="H21"/>
    </row>
    <row r="22" spans="1:8" ht="28.5" customHeight="1">
      <c r="A22" s="2" t="str">
        <f>IF(TRIM(Tabel2[[#This Row],[Datum]])&lt;&gt;"",WEEKNUM(Tabel2[[#This Row],[Datum]]),"")</f>
        <v/>
      </c>
      <c r="B22" s="3" t="str">
        <f>IF(TRIM(Tabel2[[#This Row],[Datum]])&lt;&gt;"",(+Tabel2[[#This Row],[Datum]]-DATE(2025,8,20))/7,"")</f>
        <v/>
      </c>
      <c r="C22" s="32" t="str">
        <f>IF(TRIM(Tabel2[[#This Row],[Datum]])&lt;&gt;"",Tabel2[[#This Row],[Datum]],"")</f>
        <v/>
      </c>
      <c r="D22" s="106"/>
      <c r="E22" s="107"/>
      <c r="F22" s="113"/>
      <c r="G22" s="107" t="s">
        <v>21</v>
      </c>
      <c r="H22"/>
    </row>
    <row r="23" spans="1:8" ht="28.5" customHeight="1">
      <c r="A23" s="2">
        <f>IF(TRIM(Tabel2[[#This Row],[Datum]])&lt;&gt;"",WEEKNUM(Tabel2[[#This Row],[Datum]],2),"")</f>
        <v>36</v>
      </c>
      <c r="B23" s="3">
        <f>IF(TRIM(Tabel2[[#This Row],[Datum]])&lt;&gt;"",(+Tabel2[[#This Row],[Datum]]-DATE(2025,8,20))/7,"")</f>
        <v>1.8571428571428572</v>
      </c>
      <c r="C23" s="32">
        <f>IF(TRIM(Tabel2[[#This Row],[Datum]])&lt;&gt;"",Tabel2[[#This Row],[Datum]],"")</f>
        <v>45902</v>
      </c>
      <c r="D23" s="106">
        <v>45902</v>
      </c>
      <c r="E23" s="107"/>
      <c r="F23" s="108" t="s">
        <v>26</v>
      </c>
      <c r="H23"/>
    </row>
    <row r="24" spans="1:8" ht="28.5" customHeight="1">
      <c r="A24" s="2" t="str">
        <f>IF(TRIM(Tabel2[[#This Row],[Datum]])&lt;&gt;"",WEEKNUM(Tabel2[[#This Row],[Datum]]),"")</f>
        <v/>
      </c>
      <c r="B24" s="3" t="str">
        <f>IF(TRIM(Tabel2[[#This Row],[Datum]])&lt;&gt;"",(+Tabel2[[#This Row],[Datum]]-DATE(2025,8,20))/7,"")</f>
        <v/>
      </c>
      <c r="C24" s="32" t="str">
        <f>IF(TRIM(Tabel2[[#This Row],[Datum]])&lt;&gt;"",Tabel2[[#This Row],[Datum]],"")</f>
        <v/>
      </c>
      <c r="D24" s="106"/>
      <c r="E24" s="107"/>
      <c r="F24" s="107" t="s">
        <v>459</v>
      </c>
      <c r="H24"/>
    </row>
    <row r="25" spans="1:8" ht="28.5" customHeight="1">
      <c r="A25" s="2">
        <f>IF(TRIM(Tabel2[[#This Row],[Datum]])&lt;&gt;"",WEEKNUM(Tabel2[[#This Row],[Datum]],2),"")</f>
        <v>36</v>
      </c>
      <c r="B25" s="3">
        <f>IF(TRIM(Tabel2[[#This Row],[Datum]])&lt;&gt;"",(+Tabel2[[#This Row],[Datum]]-DATE(2025,8,20))/7,"")</f>
        <v>2</v>
      </c>
      <c r="C25" s="32">
        <f>IF(TRIM(Tabel2[[#This Row],[Datum]])&lt;&gt;"",Tabel2[[#This Row],[Datum]],"")</f>
        <v>45903</v>
      </c>
      <c r="D25" s="106">
        <v>45903</v>
      </c>
      <c r="E25" s="107"/>
      <c r="F25" s="107" t="s">
        <v>460</v>
      </c>
      <c r="H25"/>
    </row>
    <row r="26" spans="1:8" ht="28.5" customHeight="1">
      <c r="A26" s="2">
        <f>IF(TRIM(Tabel2[[#This Row],[Datum]])&lt;&gt;"",WEEKNUM(Tabel2[[#This Row],[Datum]],2),"")</f>
        <v>36</v>
      </c>
      <c r="B26" s="3">
        <f>IF(TRIM(Tabel2[[#This Row],[Datum]])&lt;&gt;"",(+Tabel2[[#This Row],[Datum]]-DATE(2025,8,20))/7,"")</f>
        <v>2.1428571428571428</v>
      </c>
      <c r="C26" s="32">
        <f>IF(TRIM(Tabel2[[#This Row],[Datum]])&lt;&gt;"",Tabel2[[#This Row],[Datum]],"")</f>
        <v>45904</v>
      </c>
      <c r="D26" s="106">
        <v>45904</v>
      </c>
      <c r="E26" s="107"/>
      <c r="F26" s="107" t="s">
        <v>461</v>
      </c>
      <c r="H26"/>
    </row>
    <row r="27" spans="1:8" ht="28.5" customHeight="1">
      <c r="A27" s="2">
        <f>IF(TRIM(Tabel2[[#This Row],[Datum]])&lt;&gt;"",WEEKNUM(Tabel2[[#This Row],[Datum]],2),"")</f>
        <v>36</v>
      </c>
      <c r="B27" s="3">
        <f>IF(TRIM(Tabel2[[#This Row],[Datum]])&lt;&gt;"",(+Tabel2[[#This Row],[Datum]]-DATE(2025,8,20))/7,"")</f>
        <v>2.2857142857142856</v>
      </c>
      <c r="C27" s="32">
        <f>IF(TRIM(Tabel2[[#This Row],[Datum]])&lt;&gt;"",Tabel2[[#This Row],[Datum]],"")</f>
        <v>45905</v>
      </c>
      <c r="D27" s="106">
        <v>45905</v>
      </c>
      <c r="E27" s="107"/>
      <c r="H27"/>
    </row>
    <row r="28" spans="1:8" ht="28.5" customHeight="1">
      <c r="A28" s="2">
        <f>IF(TRIM(Tabel2[[#This Row],[Datum]])&lt;&gt;"",WEEKNUM(Tabel2[[#This Row],[Datum]],2),"")</f>
        <v>37</v>
      </c>
      <c r="B28" s="3">
        <f>IF(TRIM(Tabel2[[#This Row],[Datum]])&lt;&gt;"",(+Tabel2[[#This Row],[Datum]]-DATE(2025,8,20))/7,"")</f>
        <v>2.7142857142857144</v>
      </c>
      <c r="C28" s="32">
        <f>IF(TRIM(Tabel2[[#This Row],[Datum]])&lt;&gt;"",Tabel2[[#This Row],[Datum]],"")</f>
        <v>45908</v>
      </c>
      <c r="D28" s="106">
        <v>45908</v>
      </c>
      <c r="E28" s="107"/>
      <c r="F28" s="108" t="s">
        <v>462</v>
      </c>
      <c r="G28" s="107" t="s">
        <v>9</v>
      </c>
      <c r="H28"/>
    </row>
    <row r="29" spans="1:8" ht="28.5" customHeight="1">
      <c r="A29" s="2">
        <f>IF(TRIM(Tabel2[[#This Row],[Datum]])&lt;&gt;"",WEEKNUM(Tabel2[[#This Row],[Datum]],2),"")</f>
        <v>37</v>
      </c>
      <c r="B29" s="3">
        <f>IF(TRIM(Tabel2[[#This Row],[Datum]])&lt;&gt;"",(+Tabel2[[#This Row],[Datum]]-DATE(2025,8,20))/7,"")</f>
        <v>2.7142857142857144</v>
      </c>
      <c r="C29" s="32">
        <f>IF(TRIM(Tabel2[[#This Row],[Datum]])&lt;&gt;"",Tabel2[[#This Row],[Datum]],"")</f>
        <v>45908</v>
      </c>
      <c r="D29" s="106">
        <v>45908</v>
      </c>
      <c r="E29" s="107"/>
      <c r="F29" s="108"/>
      <c r="H29"/>
    </row>
    <row r="30" spans="1:8" ht="28.5" customHeight="1">
      <c r="A30" s="2">
        <f>IF(TRIM(Tabel2[[#This Row],[Datum]])&lt;&gt;"",WEEKNUM(Tabel2[[#This Row],[Datum]],2),"")</f>
        <v>37</v>
      </c>
      <c r="B30" s="3">
        <f>IF(TRIM(Tabel2[[#This Row],[Datum]])&lt;&gt;"",(+Tabel2[[#This Row],[Datum]]-DATE(2025,8,20))/7,"")</f>
        <v>2.8571428571428572</v>
      </c>
      <c r="C30" s="32">
        <f>IF(TRIM(Tabel2[[#This Row],[Datum]])&lt;&gt;"",Tabel2[[#This Row],[Datum]],"")</f>
        <v>45909</v>
      </c>
      <c r="D30" s="106">
        <v>45909</v>
      </c>
      <c r="E30" s="107"/>
      <c r="F30" s="108" t="s">
        <v>244</v>
      </c>
      <c r="H30"/>
    </row>
    <row r="31" spans="1:8" ht="28.5" customHeight="1">
      <c r="A31" s="2">
        <f>IF(TRIM(Tabel2[[#This Row],[Datum]])&lt;&gt;"",WEEKNUM(Tabel2[[#This Row],[Datum]]),"")</f>
        <v>37</v>
      </c>
      <c r="B31" s="3">
        <f>IF(TRIM(Tabel2[[#This Row],[Datum]])&lt;&gt;"",(+Tabel2[[#This Row],[Datum]]-DATE(2025,8,20))/7,"")</f>
        <v>2.8571428571428572</v>
      </c>
      <c r="C31" s="32">
        <f>IF(TRIM(Tabel2[[#This Row],[Datum]])&lt;&gt;"",Tabel2[[#This Row],[Datum]],"")</f>
        <v>45909</v>
      </c>
      <c r="D31" s="106">
        <v>45909</v>
      </c>
      <c r="E31" s="107"/>
      <c r="F31" s="135" t="s">
        <v>463</v>
      </c>
      <c r="G31" s="107" t="s">
        <v>21</v>
      </c>
      <c r="H31"/>
    </row>
    <row r="32" spans="1:8" ht="28.5" customHeight="1">
      <c r="A32" s="8">
        <v>37</v>
      </c>
      <c r="B32" s="9">
        <v>3</v>
      </c>
      <c r="C32" s="36" t="s">
        <v>70</v>
      </c>
      <c r="D32" s="110">
        <v>45909</v>
      </c>
      <c r="E32" s="111"/>
      <c r="F32" s="134"/>
      <c r="G32" s="111"/>
      <c r="H32"/>
    </row>
    <row r="33" spans="1:8" ht="28.5" customHeight="1">
      <c r="A33" s="2">
        <f>IF(TRIM(Tabel2[[#This Row],[Datum]])&lt;&gt;"",WEEKNUM(Tabel2[[#This Row],[Datum]],2),"")</f>
        <v>37</v>
      </c>
      <c r="B33" s="3">
        <f>IF(TRIM(Tabel2[[#This Row],[Datum]])&lt;&gt;"",(+Tabel2[[#This Row],[Datum]]-DATE(2025,8,20))/7,"")</f>
        <v>3</v>
      </c>
      <c r="C33" s="32">
        <f>IF(TRIM(Tabel2[[#This Row],[Datum]])&lt;&gt;"",Tabel2[[#This Row],[Datum]],"")</f>
        <v>45910</v>
      </c>
      <c r="D33" s="106">
        <v>45910</v>
      </c>
      <c r="E33" s="107"/>
      <c r="F33" s="108" t="s">
        <v>34</v>
      </c>
      <c r="G33" s="107" t="s">
        <v>21</v>
      </c>
      <c r="H33"/>
    </row>
    <row r="34" spans="1:8" ht="28.5" customHeight="1">
      <c r="A34" s="2">
        <f>IF(TRIM(Tabel2[[#This Row],[Datum]])&lt;&gt;"",WEEKNUM(Tabel2[[#This Row],[Datum]]),"")</f>
        <v>37</v>
      </c>
      <c r="B34" s="3">
        <f>IF(TRIM(Tabel2[[#This Row],[Datum]])&lt;&gt;"",(+Tabel2[[#This Row],[Datum]]-DATE(2025,8,20))/7,"")</f>
        <v>3</v>
      </c>
      <c r="C34" s="32">
        <f>IF(TRIM(Tabel2[[#This Row],[Datum]])&lt;&gt;"",Tabel2[[#This Row],[Datum]],"")</f>
        <v>45910</v>
      </c>
      <c r="D34" s="106">
        <v>45910</v>
      </c>
      <c r="E34" s="107"/>
      <c r="F34" s="114" t="s">
        <v>35</v>
      </c>
      <c r="G34" s="107" t="s">
        <v>21</v>
      </c>
      <c r="H34"/>
    </row>
    <row r="35" spans="1:8" ht="28.5" customHeight="1">
      <c r="A35" s="2">
        <f>IF(TRIM(Tabel2[[#This Row],[Datum]])&lt;&gt;"",WEEKNUM(Tabel2[[#This Row],[Datum]],2),"")</f>
        <v>37</v>
      </c>
      <c r="B35" s="3">
        <f>IF(TRIM(Tabel2[[#This Row],[Datum]])&lt;&gt;"",(+Tabel2[[#This Row],[Datum]]-DATE(2025,8,20))/7,"")</f>
        <v>3.1428571428571428</v>
      </c>
      <c r="C35" s="32">
        <f>IF(TRIM(Tabel2[[#This Row],[Datum]])&lt;&gt;"",Tabel2[[#This Row],[Datum]],"")</f>
        <v>45911</v>
      </c>
      <c r="D35" s="106">
        <v>45911</v>
      </c>
      <c r="E35" s="107"/>
      <c r="F35" s="108" t="s">
        <v>34</v>
      </c>
      <c r="H35"/>
    </row>
    <row r="36" spans="1:8" ht="28.5" customHeight="1">
      <c r="A36" s="8" t="str">
        <f>IF(TRIM(Tabel2[[#This Row],[Datum]])&lt;&gt;"",WEEKNUM(Tabel2[[#This Row],[Datum]]),"")</f>
        <v/>
      </c>
      <c r="B36" s="9" t="str">
        <f>IF(TRIM(Tabel2[[#This Row],[Datum]])&lt;&gt;"",(+Tabel2[[#This Row],[Datum]]-DATE(2025,8,20))/7,"")</f>
        <v/>
      </c>
      <c r="C36" s="36" t="str">
        <f>IF(TRIM(Tabel2[[#This Row],[Datum]])&lt;&gt;"",Tabel2[[#This Row],[Datum]],"")</f>
        <v/>
      </c>
      <c r="D36" s="110"/>
      <c r="E36" s="111"/>
      <c r="F36" s="115" t="s">
        <v>464</v>
      </c>
      <c r="G36" s="111"/>
      <c r="H36"/>
    </row>
    <row r="37" spans="1:8" ht="28.5" customHeight="1">
      <c r="A37" s="2">
        <f>IF(TRIM(Tabel2[[#This Row],[Datum]])&lt;&gt;"",WEEKNUM(Tabel2[[#This Row],[Datum]],2),"")</f>
        <v>37</v>
      </c>
      <c r="B37" s="3">
        <f>IF(TRIM(Tabel2[[#This Row],[Datum]])&lt;&gt;"",(+Tabel2[[#This Row],[Datum]]-DATE(2025,8,20))/7,"")</f>
        <v>3.2857142857142856</v>
      </c>
      <c r="C37" s="32">
        <f>IF(TRIM(Tabel2[[#This Row],[Datum]])&lt;&gt;"",Tabel2[[#This Row],[Datum]],"")</f>
        <v>45912</v>
      </c>
      <c r="D37" s="106">
        <v>45912</v>
      </c>
      <c r="E37" s="107"/>
      <c r="F37" s="108" t="s">
        <v>34</v>
      </c>
      <c r="H37"/>
    </row>
    <row r="38" spans="1:8" ht="28.5" customHeight="1">
      <c r="A38" s="2">
        <f>IF(TRIM(Tabel2[[#This Row],[Datum]])&lt;&gt;"",WEEKNUM(Tabel2[[#This Row],[Datum]],2),"")</f>
        <v>38</v>
      </c>
      <c r="B38" s="3">
        <f>IF(TRIM(Tabel2[[#This Row],[Datum]])&lt;&gt;"",(+Tabel2[[#This Row],[Datum]]-DATE(2025,8,20))/7,"")</f>
        <v>3.7142857142857144</v>
      </c>
      <c r="C38" s="32">
        <f>IF(TRIM(Tabel2[[#This Row],[Datum]])&lt;&gt;"",Tabel2[[#This Row],[Datum]],"")</f>
        <v>45915</v>
      </c>
      <c r="D38" s="106">
        <v>45915</v>
      </c>
      <c r="E38" s="107"/>
      <c r="F38" s="108" t="s">
        <v>37</v>
      </c>
      <c r="G38" s="107" t="s">
        <v>9</v>
      </c>
      <c r="H38"/>
    </row>
    <row r="39" spans="1:8" ht="28.5" customHeight="1">
      <c r="A39" s="2">
        <f>IF(TRIM(Tabel2[[#This Row],[Datum]])&lt;&gt;"",WEEKNUM(Tabel2[[#This Row],[Datum]],2),"")</f>
        <v>38</v>
      </c>
      <c r="B39" s="3">
        <f>IF(TRIM(Tabel2[[#This Row],[Datum]])&lt;&gt;"",(+Tabel2[[#This Row],[Datum]]-DATE(2025,8,20))/7,"")</f>
        <v>3.7142857142857144</v>
      </c>
      <c r="C39" s="32">
        <f>IF(TRIM(Tabel2[[#This Row],[Datum]])&lt;&gt;"",Tabel2[[#This Row],[Datum]],"")</f>
        <v>45915</v>
      </c>
      <c r="D39" s="106">
        <v>45915</v>
      </c>
      <c r="E39" s="107"/>
      <c r="F39" s="114" t="s">
        <v>465</v>
      </c>
      <c r="H39"/>
    </row>
    <row r="40" spans="1:8" ht="28.5" customHeight="1">
      <c r="A40" s="2">
        <f>IF(TRIM(Tabel2[[#This Row],[Datum]])&lt;&gt;"",WEEKNUM(Tabel2[[#This Row],[Datum]],2),"")</f>
        <v>38</v>
      </c>
      <c r="B40" s="3">
        <f>IF(TRIM(Tabel2[[#This Row],[Datum]])&lt;&gt;"",(+Tabel2[[#This Row],[Datum]]-DATE(2025,8,20))/7,"")</f>
        <v>3.8571428571428572</v>
      </c>
      <c r="C40" s="32">
        <f>IF(TRIM(Tabel2[[#This Row],[Datum]])&lt;&gt;"",Tabel2[[#This Row],[Datum]],"")</f>
        <v>45916</v>
      </c>
      <c r="D40" s="106">
        <v>45916</v>
      </c>
      <c r="E40" s="107"/>
      <c r="F40" s="108" t="s">
        <v>466</v>
      </c>
      <c r="H40"/>
    </row>
    <row r="41" spans="1:8" ht="28.5" customHeight="1">
      <c r="A41" s="2">
        <f>IF(TRIM(Tabel2[[#This Row],[Datum]])&lt;&gt;"",WEEKNUM(Tabel2[[#This Row],[Datum]],2),"")</f>
        <v>38</v>
      </c>
      <c r="B41" s="3">
        <f>IF(TRIM(Tabel2[[#This Row],[Datum]])&lt;&gt;"",(+Tabel2[[#This Row],[Datum]]-DATE(2025,8,20))/7,"")</f>
        <v>4</v>
      </c>
      <c r="C41" s="32">
        <f>IF(TRIM(Tabel2[[#This Row],[Datum]])&lt;&gt;"",Tabel2[[#This Row],[Datum]],"")</f>
        <v>45917</v>
      </c>
      <c r="D41" s="106">
        <v>45917</v>
      </c>
      <c r="E41" s="107"/>
      <c r="F41" s="108" t="s">
        <v>43</v>
      </c>
      <c r="G41" s="107" t="s">
        <v>21</v>
      </c>
      <c r="H41"/>
    </row>
    <row r="42" spans="1:8" ht="28.5" customHeight="1">
      <c r="A42" s="2">
        <f>IF(TRIM(Tabel2[[#This Row],[Datum]])&lt;&gt;"",WEEKNUM(Tabel2[[#This Row],[Datum]],2),"")</f>
        <v>38</v>
      </c>
      <c r="B42" s="3">
        <f>IF(TRIM(Tabel2[[#This Row],[Datum]])&lt;&gt;"",(+Tabel2[[#This Row],[Datum]]-DATE(2025,8,20))/7,"")</f>
        <v>4.1428571428571432</v>
      </c>
      <c r="C42" s="32">
        <f>IF(TRIM(Tabel2[[#This Row],[Datum]])&lt;&gt;"",Tabel2[[#This Row],[Datum]],"")</f>
        <v>45918</v>
      </c>
      <c r="D42" s="106">
        <v>45918</v>
      </c>
      <c r="E42" s="107"/>
      <c r="F42" s="108" t="s">
        <v>43</v>
      </c>
      <c r="G42" s="107" t="s">
        <v>21</v>
      </c>
      <c r="H42"/>
    </row>
    <row r="43" spans="1:8" ht="28.5" customHeight="1">
      <c r="A43" s="2">
        <f>IF(TRIM(Tabel2[[#This Row],[Datum]])&lt;&gt;"",WEEKNUM(Tabel2[[#This Row],[Datum]],2),"")</f>
        <v>38</v>
      </c>
      <c r="B43" s="3">
        <f>IF(TRIM(Tabel2[[#This Row],[Datum]])&lt;&gt;"",(+Tabel2[[#This Row],[Datum]]-DATE(2025,8,20))/7,"")</f>
        <v>4.2857142857142856</v>
      </c>
      <c r="C43" s="32">
        <f>IF(TRIM(Tabel2[[#This Row],[Datum]])&lt;&gt;"",Tabel2[[#This Row],[Datum]],"")</f>
        <v>45919</v>
      </c>
      <c r="D43" s="106">
        <v>45919</v>
      </c>
      <c r="E43" s="107"/>
      <c r="F43" s="108" t="s">
        <v>43</v>
      </c>
      <c r="G43" s="107" t="s">
        <v>21</v>
      </c>
      <c r="H43"/>
    </row>
    <row r="44" spans="1:8" ht="28.5" customHeight="1">
      <c r="A44" s="2">
        <f>IF(TRIM(Tabel2[[#This Row],[Datum]])&lt;&gt;"",WEEKNUM(Tabel2[[#This Row],[Datum]],2),"")</f>
        <v>39</v>
      </c>
      <c r="B44" s="3">
        <f>IF(TRIM(Tabel2[[#This Row],[Datum]])&lt;&gt;"",(+Tabel2[[#This Row],[Datum]]-DATE(2025,8,20))/7,"")</f>
        <v>4.7142857142857144</v>
      </c>
      <c r="C44" s="32">
        <f>IF(TRIM(Tabel2[[#This Row],[Datum]])&lt;&gt;"",Tabel2[[#This Row],[Datum]],"")</f>
        <v>45922</v>
      </c>
      <c r="D44" s="106">
        <v>45922</v>
      </c>
      <c r="E44" s="107"/>
      <c r="F44" s="108" t="s">
        <v>44</v>
      </c>
      <c r="G44" s="107" t="s">
        <v>9</v>
      </c>
      <c r="H44"/>
    </row>
    <row r="45" spans="1:8" ht="28.5" customHeight="1">
      <c r="A45" s="2">
        <f>IF(TRIM(Tabel2[[#This Row],[Datum]])&lt;&gt;"",WEEKNUM(Tabel2[[#This Row],[Datum]],2),"")</f>
        <v>39</v>
      </c>
      <c r="B45" s="3">
        <f>IF(TRIM(Tabel2[[#This Row],[Datum]])&lt;&gt;"",(+Tabel2[[#This Row],[Datum]]-DATE(2025,8,20))/7,"")</f>
        <v>4.7142857142857144</v>
      </c>
      <c r="C45" s="32">
        <f>IF(TRIM(Tabel2[[#This Row],[Datum]])&lt;&gt;"",Tabel2[[#This Row],[Datum]],"")</f>
        <v>45922</v>
      </c>
      <c r="D45" s="106">
        <v>45922</v>
      </c>
      <c r="E45" s="107"/>
      <c r="F45" s="108" t="s">
        <v>45</v>
      </c>
      <c r="H45"/>
    </row>
    <row r="46" spans="1:8" ht="28.5" customHeight="1">
      <c r="A46" s="2">
        <f>IF(TRIM(Tabel2[[#This Row],[Datum]])&lt;&gt;"",WEEKNUM(Tabel2[[#This Row],[Datum]],2),"")</f>
        <v>39</v>
      </c>
      <c r="B46" s="3">
        <f>IF(TRIM(Tabel2[[#This Row],[Datum]])&lt;&gt;"",(+Tabel2[[#This Row],[Datum]]-DATE(2025,8,20))/7,"")</f>
        <v>4.8571428571428568</v>
      </c>
      <c r="C46" s="32">
        <f>IF(TRIM(Tabel2[[#This Row],[Datum]])&lt;&gt;"",Tabel2[[#This Row],[Datum]],"")</f>
        <v>45923</v>
      </c>
      <c r="D46" s="106">
        <v>45923</v>
      </c>
      <c r="E46" s="107"/>
      <c r="F46" s="108" t="s">
        <v>45</v>
      </c>
      <c r="H46"/>
    </row>
    <row r="47" spans="1:8" ht="28.5" customHeight="1">
      <c r="A47" s="8">
        <v>39</v>
      </c>
      <c r="B47" s="9">
        <v>5</v>
      </c>
      <c r="C47" s="36">
        <v>45923</v>
      </c>
      <c r="D47" s="110">
        <v>45923</v>
      </c>
      <c r="E47" s="111"/>
      <c r="F47" s="111" t="s">
        <v>46</v>
      </c>
      <c r="G47" s="111"/>
      <c r="H47"/>
    </row>
    <row r="48" spans="1:8" ht="28.5" customHeight="1">
      <c r="A48" s="2">
        <f>IF(TRIM(Tabel2[[#This Row],[Datum]])&lt;&gt;"",WEEKNUM(Tabel2[[#This Row],[Datum]]),"")</f>
        <v>39</v>
      </c>
      <c r="B48" s="3">
        <f>IF(TRIM(Tabel2[[#This Row],[Datum]])&lt;&gt;"",(+Tabel2[[#This Row],[Datum]]-DATE(2025,8,20))/7,"")</f>
        <v>4.8571428571428568</v>
      </c>
      <c r="C48" s="32">
        <f>IF(TRIM(Tabel2[[#This Row],[Datum]])&lt;&gt;"",Tabel2[[#This Row],[Datum]],"")</f>
        <v>45923</v>
      </c>
      <c r="D48" s="106">
        <v>45923</v>
      </c>
      <c r="E48" s="107"/>
      <c r="F48" s="112" t="s">
        <v>47</v>
      </c>
      <c r="H48"/>
    </row>
    <row r="49" spans="1:8" ht="28.5" customHeight="1">
      <c r="A49" s="8" t="str">
        <f>IF(TRIM(Tabel2[[#This Row],[Datum]])&lt;&gt;"",WEEKNUM(Tabel2[[#This Row],[Datum]]),"")</f>
        <v/>
      </c>
      <c r="B49" s="9" t="str">
        <f>IF(TRIM(Tabel2[[#This Row],[Datum]])&lt;&gt;"",(+Tabel2[[#This Row],[Datum]]-DATE(2025,8,20))/7,"")</f>
        <v/>
      </c>
      <c r="C49" s="36" t="str">
        <f>IF(TRIM(Tabel2[[#This Row],[Datum]])&lt;&gt;"",Tabel2[[#This Row],[Datum]],"")</f>
        <v/>
      </c>
      <c r="D49" s="110"/>
      <c r="E49" s="111"/>
      <c r="F49" s="111" t="s">
        <v>467</v>
      </c>
      <c r="G49" s="111"/>
      <c r="H49"/>
    </row>
    <row r="50" spans="1:8" ht="28.5" customHeight="1">
      <c r="A50" s="2">
        <f>IF(TRIM(Tabel2[[#This Row],[Datum]])&lt;&gt;"",WEEKNUM(Tabel2[[#This Row],[Datum]],2),"")</f>
        <v>39</v>
      </c>
      <c r="B50" s="3">
        <f>IF(TRIM(Tabel2[[#This Row],[Datum]])&lt;&gt;"",(+Tabel2[[#This Row],[Datum]]-DATE(2025,8,20))/7,"")</f>
        <v>5</v>
      </c>
      <c r="C50" s="32">
        <f>IF(TRIM(Tabel2[[#This Row],[Datum]])&lt;&gt;"",Tabel2[[#This Row],[Datum]],"")</f>
        <v>45924</v>
      </c>
      <c r="D50" s="106">
        <v>45924</v>
      </c>
      <c r="E50" s="107"/>
      <c r="F50" s="108" t="s">
        <v>45</v>
      </c>
      <c r="H50"/>
    </row>
    <row r="51" spans="1:8" ht="28.5" customHeight="1">
      <c r="A51" s="2">
        <f>IF(TRIM(Tabel2[[#This Row],[Datum]])&lt;&gt;"",WEEKNUM(Tabel2[[#This Row],[Datum]],2),"")</f>
        <v>39</v>
      </c>
      <c r="B51" s="3">
        <f>IF(TRIM(Tabel2[[#This Row],[Datum]])&lt;&gt;"",(+Tabel2[[#This Row],[Datum]]-DATE(2025,8,20))/7,"")</f>
        <v>5.1428571428571432</v>
      </c>
      <c r="C51" s="32">
        <f>IF(TRIM(Tabel2[[#This Row],[Datum]])&lt;&gt;"",Tabel2[[#This Row],[Datum]],"")</f>
        <v>45925</v>
      </c>
      <c r="D51" s="106">
        <v>45925</v>
      </c>
      <c r="E51" s="107"/>
      <c r="F51" s="108" t="s">
        <v>45</v>
      </c>
      <c r="H51"/>
    </row>
    <row r="52" spans="1:8" ht="28.5" customHeight="1">
      <c r="A52" s="2">
        <f>IF(TRIM(Tabel2[[#This Row],[Datum]])&lt;&gt;"",WEEKNUM(Tabel2[[#This Row],[Datum]],2),"")</f>
        <v>39</v>
      </c>
      <c r="B52" s="3">
        <f>IF(TRIM(Tabel2[[#This Row],[Datum]])&lt;&gt;"",(+Tabel2[[#This Row],[Datum]]-DATE(2025,8,20))/7,"")</f>
        <v>5.2857142857142856</v>
      </c>
      <c r="C52" s="32">
        <f>IF(TRIM(Tabel2[[#This Row],[Datum]])&lt;&gt;"",Tabel2[[#This Row],[Datum]],"")</f>
        <v>45926</v>
      </c>
      <c r="D52" s="106">
        <v>45926</v>
      </c>
      <c r="E52" s="107"/>
      <c r="F52" s="108" t="s">
        <v>45</v>
      </c>
      <c r="H52"/>
    </row>
    <row r="53" spans="1:8" ht="28.5" customHeight="1">
      <c r="A53" s="2">
        <f>IF(TRIM(Tabel2[[#This Row],[Datum]])&lt;&gt;"",WEEKNUM(Tabel2[[#This Row],[Datum]],2),"")</f>
        <v>40</v>
      </c>
      <c r="B53" s="3">
        <f>IF(TRIM(Tabel2[[#This Row],[Datum]])&lt;&gt;"",(+Tabel2[[#This Row],[Datum]]-DATE(2025,8,20))/7,"")</f>
        <v>5.7142857142857144</v>
      </c>
      <c r="C53" s="32">
        <f>IF(TRIM(Tabel2[[#This Row],[Datum]])&lt;&gt;"",Tabel2[[#This Row],[Datum]],"")</f>
        <v>45929</v>
      </c>
      <c r="D53" s="106">
        <v>45929</v>
      </c>
      <c r="E53" s="107"/>
      <c r="F53" s="108" t="s">
        <v>468</v>
      </c>
      <c r="G53" s="107" t="s">
        <v>9</v>
      </c>
      <c r="H53"/>
    </row>
    <row r="54" spans="1:8" ht="28.5" customHeight="1">
      <c r="A54" s="2">
        <f>IF(TRIM(Tabel2[[#This Row],[Datum]])&lt;&gt;"",WEEKNUM(Tabel2[[#This Row],[Datum]],2),"")</f>
        <v>40</v>
      </c>
      <c r="B54" s="3">
        <f>IF(TRIM(Tabel2[[#This Row],[Datum]])&lt;&gt;"",(+Tabel2[[#This Row],[Datum]]-DATE(2025,8,20))/7,"")</f>
        <v>5.7142857142857144</v>
      </c>
      <c r="C54" s="32">
        <f>IF(TRIM(Tabel2[[#This Row],[Datum]])&lt;&gt;"",Tabel2[[#This Row],[Datum]],"")</f>
        <v>45929</v>
      </c>
      <c r="D54" s="106">
        <v>45929</v>
      </c>
      <c r="E54" s="107"/>
      <c r="F54" s="114"/>
      <c r="H54"/>
    </row>
    <row r="55" spans="1:8" ht="28.5" customHeight="1">
      <c r="A55" s="2">
        <f>IF(TRIM(Tabel2[[#This Row],[Datum]])&lt;&gt;"",WEEKNUM(Tabel2[[#This Row],[Datum]],2),"")</f>
        <v>40</v>
      </c>
      <c r="B55" s="3">
        <f>IF(TRIM(Tabel2[[#This Row],[Datum]])&lt;&gt;"",(+Tabel2[[#This Row],[Datum]]-DATE(2025,8,20))/7,"")</f>
        <v>5.8571428571428568</v>
      </c>
      <c r="C55" s="32">
        <f>IF(TRIM(Tabel2[[#This Row],[Datum]])&lt;&gt;"",Tabel2[[#This Row],[Datum]],"")</f>
        <v>45930</v>
      </c>
      <c r="D55" s="106">
        <v>45930</v>
      </c>
      <c r="E55" s="107"/>
      <c r="F55" s="108"/>
      <c r="H55"/>
    </row>
    <row r="56" spans="1:8" ht="28.5" customHeight="1">
      <c r="A56" s="2">
        <f>IF(TRIM(Tabel2[[#This Row],[Datum]])&lt;&gt;"",WEEKNUM(Tabel2[[#This Row],[Datum]],2),"")</f>
        <v>40</v>
      </c>
      <c r="B56" s="3">
        <f>IF(TRIM(Tabel2[[#This Row],[Datum]])&lt;&gt;"",(+Tabel2[[#This Row],[Datum]]-DATE(2025,8,20))/7,"")</f>
        <v>6</v>
      </c>
      <c r="C56" s="32">
        <f>IF(TRIM(Tabel2[[#This Row],[Datum]])&lt;&gt;"",Tabel2[[#This Row],[Datum]],"")</f>
        <v>45931</v>
      </c>
      <c r="D56" s="106">
        <v>45931</v>
      </c>
      <c r="E56" s="107"/>
      <c r="F56" s="116" t="s">
        <v>54</v>
      </c>
      <c r="H56"/>
    </row>
    <row r="57" spans="1:8" ht="28.5" customHeight="1">
      <c r="A57" s="2">
        <f>IF(TRIM(Tabel2[[#This Row],[Datum]])&lt;&gt;"",WEEKNUM(Tabel2[[#This Row],[Datum]],2),"")</f>
        <v>40</v>
      </c>
      <c r="B57" s="3">
        <f>IF(TRIM(Tabel2[[#This Row],[Datum]])&lt;&gt;"",(+Tabel2[[#This Row],[Datum]]-DATE(2025,8,20))/7,"")</f>
        <v>6.1428571428571432</v>
      </c>
      <c r="C57" s="32">
        <f>IF(TRIM(Tabel2[[#This Row],[Datum]])&lt;&gt;"",Tabel2[[#This Row],[Datum]],"")</f>
        <v>45932</v>
      </c>
      <c r="D57" s="106">
        <v>45932</v>
      </c>
      <c r="E57" s="107"/>
      <c r="F57" s="108" t="s">
        <v>65</v>
      </c>
      <c r="H57"/>
    </row>
    <row r="58" spans="1:8" ht="28.5" customHeight="1">
      <c r="A58" s="2">
        <f>IF(TRIM(Tabel2[[#This Row],[Datum]])&lt;&gt;"",WEEKNUM(Tabel2[[#This Row],[Datum]]),"")</f>
        <v>40</v>
      </c>
      <c r="B58" s="3">
        <f>IF(TRIM(Tabel2[[#This Row],[Datum]])&lt;&gt;"",(+Tabel2[[#This Row],[Datum]]-DATE(2025,8,20))/7,"")</f>
        <v>6.1428571428571432</v>
      </c>
      <c r="C58" s="32">
        <f>IF(TRIM(Tabel2[[#This Row],[Datum]])&lt;&gt;"",Tabel2[[#This Row],[Datum]],"")</f>
        <v>45932</v>
      </c>
      <c r="D58" s="106">
        <v>45932</v>
      </c>
      <c r="E58" s="107"/>
      <c r="F58" s="112" t="s">
        <v>469</v>
      </c>
      <c r="H58"/>
    </row>
    <row r="59" spans="1:8" ht="28.5" customHeight="1">
      <c r="A59" s="2">
        <f>IF(TRIM(Tabel2[[#This Row],[Datum]])&lt;&gt;"",WEEKNUM(Tabel2[[#This Row],[Datum]],2),"")</f>
        <v>40</v>
      </c>
      <c r="B59" s="3">
        <f>IF(TRIM(Tabel2[[#This Row],[Datum]])&lt;&gt;"",(+Tabel2[[#This Row],[Datum]]-DATE(2025,8,20))/7,"")</f>
        <v>6.2857142857142856</v>
      </c>
      <c r="C59" s="32">
        <f>IF(TRIM(Tabel2[[#This Row],[Datum]])&lt;&gt;"",Tabel2[[#This Row],[Datum]],"")</f>
        <v>45933</v>
      </c>
      <c r="D59" s="106">
        <v>45933</v>
      </c>
      <c r="E59" s="107"/>
      <c r="F59" s="108"/>
      <c r="H59"/>
    </row>
    <row r="60" spans="1:8" ht="28.5" customHeight="1">
      <c r="A60" s="2">
        <f>IF(TRIM(Tabel2[[#This Row],[Datum]])&lt;&gt;"",WEEKNUM(Tabel2[[#This Row],[Datum]],2),"")</f>
        <v>41</v>
      </c>
      <c r="B60" s="3">
        <f>IF(TRIM(Tabel2[[#This Row],[Datum]])&lt;&gt;"",(+Tabel2[[#This Row],[Datum]]-DATE(2025,8,20))/7,"")</f>
        <v>6.7142857142857144</v>
      </c>
      <c r="C60" s="32">
        <f>IF(TRIM(Tabel2[[#This Row],[Datum]])&lt;&gt;"",Tabel2[[#This Row],[Datum]],"")</f>
        <v>45936</v>
      </c>
      <c r="D60" s="106">
        <v>45936</v>
      </c>
      <c r="E60" s="107"/>
      <c r="F60" s="108" t="s">
        <v>61</v>
      </c>
      <c r="G60" s="107" t="s">
        <v>9</v>
      </c>
      <c r="H60"/>
    </row>
    <row r="61" spans="1:8" ht="28.5" customHeight="1">
      <c r="A61" s="2">
        <f>IF(TRIM(Tabel2[[#This Row],[Datum]])&lt;&gt;"",WEEKNUM(Tabel2[[#This Row],[Datum]],2),"")</f>
        <v>41</v>
      </c>
      <c r="B61" s="3">
        <f>IF(TRIM(Tabel2[[#This Row],[Datum]])&lt;&gt;"",(+Tabel2[[#This Row],[Datum]]-DATE(2025,8,20))/7,"")</f>
        <v>6.7142857142857144</v>
      </c>
      <c r="C61" s="32">
        <f>IF(TRIM(Tabel2[[#This Row],[Datum]])&lt;&gt;"",Tabel2[[#This Row],[Datum]],"")</f>
        <v>45936</v>
      </c>
      <c r="D61" s="106">
        <v>45936</v>
      </c>
      <c r="E61" s="107"/>
      <c r="F61" s="42" t="s">
        <v>470</v>
      </c>
      <c r="G61" s="107" t="s">
        <v>21</v>
      </c>
      <c r="H61"/>
    </row>
    <row r="62" spans="1:8" ht="28.5" customHeight="1">
      <c r="A62" s="2">
        <f>IF(TRIM(Tabel2[[#This Row],[Datum]])&lt;&gt;"",WEEKNUM(Tabel2[[#This Row],[Datum]],2),"")</f>
        <v>41</v>
      </c>
      <c r="B62" s="3">
        <f>IF(TRIM(Tabel2[[#This Row],[Datum]])&lt;&gt;"",(+Tabel2[[#This Row],[Datum]]-DATE(2025,8,20))/7,"")</f>
        <v>6.8571428571428568</v>
      </c>
      <c r="C62" s="32">
        <f>IF(TRIM(Tabel2[[#This Row],[Datum]])&lt;&gt;"",Tabel2[[#This Row],[Datum]],"")</f>
        <v>45937</v>
      </c>
      <c r="D62" s="106">
        <v>45937</v>
      </c>
      <c r="E62" s="107"/>
      <c r="F62" s="43" t="s">
        <v>471</v>
      </c>
      <c r="G62" s="111" t="s">
        <v>21</v>
      </c>
      <c r="H62"/>
    </row>
    <row r="63" spans="1:8" ht="28.5" customHeight="1">
      <c r="A63" s="8" t="str">
        <f>IF(TRIM(Tabel2[[#This Row],[Datum]])&lt;&gt;"",WEEKNUM(Tabel2[[#This Row],[Datum]]),"")</f>
        <v/>
      </c>
      <c r="B63" s="9" t="str">
        <f>IF(TRIM(Tabel2[[#This Row],[Datum]])&lt;&gt;"",(+Tabel2[[#This Row],[Datum]]-DATE(2025,8,20))/7,"")</f>
        <v/>
      </c>
      <c r="C63" s="36" t="str">
        <f>IF(TRIM(Tabel2[[#This Row],[Datum]])&lt;&gt;"",Tabel2[[#This Row],[Datum]],"")</f>
        <v/>
      </c>
      <c r="D63" s="110"/>
      <c r="E63" s="111"/>
      <c r="F63" s="111" t="s">
        <v>472</v>
      </c>
      <c r="G63" s="111"/>
      <c r="H63"/>
    </row>
    <row r="64" spans="1:8" ht="28.5" customHeight="1">
      <c r="A64" s="8" t="str">
        <f>IF(TRIM(Tabel2[[#This Row],[Datum]])&lt;&gt;"",WEEKNUM(Tabel2[[#This Row],[Datum]]),"")</f>
        <v/>
      </c>
      <c r="B64" s="9" t="str">
        <f>IF(TRIM(Tabel2[[#This Row],[Datum]])&lt;&gt;"",(+Tabel2[[#This Row],[Datum]]-DATE(2025,8,20))/7,"")</f>
        <v/>
      </c>
      <c r="C64" s="36" t="str">
        <f>IF(TRIM(Tabel2[[#This Row],[Datum]])&lt;&gt;"",Tabel2[[#This Row],[Datum]],"")</f>
        <v/>
      </c>
      <c r="D64" s="110"/>
      <c r="E64" s="111"/>
      <c r="F64" s="111" t="s">
        <v>244</v>
      </c>
      <c r="G64" s="111"/>
      <c r="H64"/>
    </row>
    <row r="65" spans="1:8" ht="28.5" customHeight="1">
      <c r="A65" s="2">
        <f>IF(TRIM(Tabel2[[#This Row],[Datum]])&lt;&gt;"",WEEKNUM(Tabel2[[#This Row],[Datum]]),"")</f>
        <v>41</v>
      </c>
      <c r="B65" s="3">
        <f>IF(TRIM(Tabel2[[#This Row],[Datum]])&lt;&gt;"",(+Tabel2[[#This Row],[Datum]]-DATE(2025,8,20))/7,"")</f>
        <v>6.8571428571428568</v>
      </c>
      <c r="C65" s="32">
        <f>IF(TRIM(Tabel2[[#This Row],[Datum]])&lt;&gt;"",Tabel2[[#This Row],[Datum]],"")</f>
        <v>45937</v>
      </c>
      <c r="D65" s="106">
        <v>45937</v>
      </c>
      <c r="E65" s="107"/>
      <c r="F65" s="112" t="s">
        <v>64</v>
      </c>
      <c r="H65"/>
    </row>
    <row r="66" spans="1:8" ht="28.5" customHeight="1">
      <c r="A66" s="2">
        <f>IF(TRIM(Tabel2[[#This Row],[Datum]])&lt;&gt;"",WEEKNUM(Tabel2[[#This Row],[Datum]],2),"")</f>
        <v>41</v>
      </c>
      <c r="B66" s="3">
        <f>IF(TRIM(Tabel2[[#This Row],[Datum]])&lt;&gt;"",(+Tabel2[[#This Row],[Datum]]-DATE(2025,8,20))/7,"")</f>
        <v>7</v>
      </c>
      <c r="C66" s="32">
        <f>IF(TRIM(Tabel2[[#This Row],[Datum]])&lt;&gt;"",Tabel2[[#This Row],[Datum]],"")</f>
        <v>45938</v>
      </c>
      <c r="D66" s="106">
        <v>45938</v>
      </c>
      <c r="E66" s="107"/>
      <c r="F66" s="108" t="s">
        <v>45</v>
      </c>
      <c r="H66"/>
    </row>
    <row r="67" spans="1:8" ht="28.5" customHeight="1">
      <c r="A67" s="2">
        <f>IF(TRIM(Tabel2[[#This Row],[Datum]])&lt;&gt;"",WEEKNUM(Tabel2[[#This Row],[Datum]],2),"")</f>
        <v>41</v>
      </c>
      <c r="B67" s="3">
        <f>IF(TRIM(Tabel2[[#This Row],[Datum]])&lt;&gt;"",(+Tabel2[[#This Row],[Datum]]-DATE(2025,8,20))/7,"")</f>
        <v>7.1428571428571432</v>
      </c>
      <c r="C67" s="32">
        <f>IF(TRIM(Tabel2[[#This Row],[Datum]])&lt;&gt;"",Tabel2[[#This Row],[Datum]],"")</f>
        <v>45939</v>
      </c>
      <c r="D67" s="106">
        <v>45939</v>
      </c>
      <c r="E67" s="107"/>
      <c r="F67" s="108" t="s">
        <v>45</v>
      </c>
      <c r="H67"/>
    </row>
    <row r="68" spans="1:8" ht="28.5" customHeight="1">
      <c r="A68" s="2">
        <f>IF(TRIM(Tabel2[[#This Row],[Datum]])&lt;&gt;"",WEEKNUM(Tabel2[[#This Row],[Datum]]),"")</f>
        <v>41</v>
      </c>
      <c r="B68" s="3">
        <f>IF(TRIM(Tabel2[[#This Row],[Datum]])&lt;&gt;"",(+Tabel2[[#This Row],[Datum]]-DATE(2025,8,20))/7,"")</f>
        <v>7.1428571428571432</v>
      </c>
      <c r="C68" s="32">
        <f>IF(TRIM(Tabel2[[#This Row],[Datum]])&lt;&gt;"",Tabel2[[#This Row],[Datum]],"")</f>
        <v>45939</v>
      </c>
      <c r="D68" s="106">
        <v>45939</v>
      </c>
      <c r="E68" s="107"/>
      <c r="F68" s="114" t="s">
        <v>35</v>
      </c>
      <c r="G68" s="107" t="s">
        <v>21</v>
      </c>
      <c r="H68"/>
    </row>
    <row r="69" spans="1:8" ht="28.5" customHeight="1">
      <c r="A69" s="2">
        <f>IF(TRIM(Tabel2[[#This Row],[Datum]])&lt;&gt;"",WEEKNUM(Tabel2[[#This Row],[Datum]],2),"")</f>
        <v>41</v>
      </c>
      <c r="B69" s="3">
        <f>IF(TRIM(Tabel2[[#This Row],[Datum]])&lt;&gt;"",(+Tabel2[[#This Row],[Datum]]-DATE(2025,8,20))/7,"")</f>
        <v>7.2857142857142856</v>
      </c>
      <c r="C69" s="32">
        <f>IF(TRIM(Tabel2[[#This Row],[Datum]])&lt;&gt;"",Tabel2[[#This Row],[Datum]],"")</f>
        <v>45940</v>
      </c>
      <c r="D69" s="106">
        <v>45940</v>
      </c>
      <c r="E69" s="107"/>
      <c r="F69" s="108" t="s">
        <v>45</v>
      </c>
      <c r="H69"/>
    </row>
    <row r="70" spans="1:8" ht="28.5" customHeight="1">
      <c r="A70" s="2">
        <f>IF(TRIM(Tabel2[[#This Row],[Datum]])&lt;&gt;"",WEEKNUM(Tabel2[[#This Row],[Datum]],2),"")</f>
        <v>42</v>
      </c>
      <c r="B70" s="3">
        <f>IF(TRIM(Tabel2[[#This Row],[Datum]])&lt;&gt;"",(+Tabel2[[#This Row],[Datum]]-DATE(2025,8,20))/7,"")</f>
        <v>7.7142857142857144</v>
      </c>
      <c r="C70" s="32">
        <f>IF(TRIM(Tabel2[[#This Row],[Datum]])&lt;&gt;"",Tabel2[[#This Row],[Datum]],"")</f>
        <v>45943</v>
      </c>
      <c r="D70" s="106">
        <v>45943</v>
      </c>
      <c r="E70" s="107"/>
      <c r="F70" s="108" t="s">
        <v>473</v>
      </c>
      <c r="G70" s="107" t="s">
        <v>9</v>
      </c>
      <c r="H70"/>
    </row>
    <row r="71" spans="1:8" ht="28.5" customHeight="1">
      <c r="A71" s="2">
        <f>IF(TRIM(Tabel2[[#This Row],[Datum]])&lt;&gt;"",WEEKNUM(Tabel2[[#This Row],[Datum]],2),"")</f>
        <v>42</v>
      </c>
      <c r="B71" s="3">
        <f>IF(TRIM(Tabel2[[#This Row],[Datum]])&lt;&gt;"",(+Tabel2[[#This Row],[Datum]]-DATE(2025,8,20))/7,"")</f>
        <v>7.7142857142857144</v>
      </c>
      <c r="C71" s="32">
        <f>IF(TRIM(Tabel2[[#This Row],[Datum]])&lt;&gt;"",Tabel2[[#This Row],[Datum]],"")</f>
        <v>45943</v>
      </c>
      <c r="D71" s="106">
        <v>45943</v>
      </c>
      <c r="E71" s="107"/>
      <c r="F71" s="168" t="s">
        <v>67</v>
      </c>
      <c r="G71" s="107" t="s">
        <v>21</v>
      </c>
      <c r="H71"/>
    </row>
    <row r="72" spans="1:8" ht="28.5" customHeight="1">
      <c r="A72" s="2">
        <f>IF(TRIM(Tabel2[[#This Row],[Datum]])&lt;&gt;"",WEEKNUM(Tabel2[[#This Row],[Datum]],2),"")</f>
        <v>42</v>
      </c>
      <c r="B72" s="3">
        <f>IF(TRIM(Tabel2[[#This Row],[Datum]])&lt;&gt;"",(+Tabel2[[#This Row],[Datum]]-DATE(2025,8,20))/7,"")</f>
        <v>7.8571428571428568</v>
      </c>
      <c r="C72" s="32">
        <f>IF(TRIM(Tabel2[[#This Row],[Datum]])&lt;&gt;"",Tabel2[[#This Row],[Datum]],"")</f>
        <v>45944</v>
      </c>
      <c r="D72" s="106">
        <v>45944</v>
      </c>
      <c r="E72" s="107"/>
      <c r="F72" s="119" t="s">
        <v>68</v>
      </c>
      <c r="G72" s="107" t="s">
        <v>21</v>
      </c>
      <c r="H72"/>
    </row>
    <row r="73" spans="1:8" ht="28.5" customHeight="1">
      <c r="A73" s="2">
        <f>IF(TRIM(Tabel2[[#This Row],[Datum]])&lt;&gt;"",WEEKNUM(Tabel2[[#This Row],[Datum]]),"")</f>
        <v>42</v>
      </c>
      <c r="B73" s="3">
        <f>IF(TRIM(Tabel2[[#This Row],[Datum]])&lt;&gt;"",(+Tabel2[[#This Row],[Datum]]-DATE(2025,8,20))/7,"")</f>
        <v>7.8571428571428568</v>
      </c>
      <c r="C73" s="32">
        <f>IF(TRIM(Tabel2[[#This Row],[Datum]])&lt;&gt;"",Tabel2[[#This Row],[Datum]],"")</f>
        <v>45944</v>
      </c>
      <c r="D73" s="106">
        <v>45944</v>
      </c>
      <c r="E73" s="107"/>
      <c r="F73" s="135" t="s">
        <v>69</v>
      </c>
      <c r="G73" s="107" t="s">
        <v>21</v>
      </c>
      <c r="H73"/>
    </row>
    <row r="74" spans="1:8" ht="28.5" customHeight="1">
      <c r="A74" s="2">
        <f>IF(TRIM(Tabel2[[#This Row],[Datum]])&lt;&gt;"",WEEKNUM(Tabel2[[#This Row],[Datum]],2),"")</f>
        <v>42</v>
      </c>
      <c r="B74" s="3">
        <f>IF(TRIM(Tabel2[[#This Row],[Datum]])&lt;&gt;"",(+Tabel2[[#This Row],[Datum]]-DATE(2025,8,20))/7,"")</f>
        <v>8</v>
      </c>
      <c r="C74" s="32">
        <f>IF(TRIM(Tabel2[[#This Row],[Datum]])&lt;&gt;"",Tabel2[[#This Row],[Datum]],"")</f>
        <v>45945</v>
      </c>
      <c r="D74" s="106">
        <v>45945</v>
      </c>
      <c r="E74" s="107"/>
      <c r="F74" s="119" t="s">
        <v>68</v>
      </c>
      <c r="G74" s="107" t="s">
        <v>21</v>
      </c>
      <c r="H74"/>
    </row>
    <row r="75" spans="1:8" ht="28.5" customHeight="1">
      <c r="A75" s="2">
        <f>IF(TRIM(Tabel2[[#This Row],[Datum]])&lt;&gt;"",WEEKNUM(Tabel2[[#This Row],[Datum]],2),"")</f>
        <v>42</v>
      </c>
      <c r="B75" s="3">
        <f>IF(TRIM(Tabel2[[#This Row],[Datum]])&lt;&gt;"",(+Tabel2[[#This Row],[Datum]]-DATE(2025,8,20))/7,"")</f>
        <v>8.1428571428571423</v>
      </c>
      <c r="C75" s="32">
        <f>IF(TRIM(Tabel2[[#This Row],[Datum]])&lt;&gt;"",Tabel2[[#This Row],[Datum]],"")</f>
        <v>45946</v>
      </c>
      <c r="D75" s="106">
        <v>45946</v>
      </c>
      <c r="E75" s="107"/>
      <c r="F75" s="119" t="s">
        <v>68</v>
      </c>
      <c r="G75" s="107" t="s">
        <v>21</v>
      </c>
      <c r="H75"/>
    </row>
    <row r="76" spans="1:8" ht="28.5" customHeight="1">
      <c r="A76" s="2">
        <f>IF(TRIM(Tabel2[[#This Row],[Datum]])&lt;&gt;"",WEEKNUM(Tabel2[[#This Row],[Datum]]),"")</f>
        <v>42</v>
      </c>
      <c r="B76" s="3">
        <f>IF(TRIM(Tabel2[[#This Row],[Datum]])&lt;&gt;"",(+Tabel2[[#This Row],[Datum]]-DATE(2025,8,20))/7,"")</f>
        <v>8.1428571428571423</v>
      </c>
      <c r="C76" s="32">
        <f>IF(TRIM(Tabel2[[#This Row],[Datum]])&lt;&gt;"",Tabel2[[#This Row],[Datum]],"")</f>
        <v>45946</v>
      </c>
      <c r="D76" s="106">
        <v>45946</v>
      </c>
      <c r="E76" s="107"/>
      <c r="F76" s="112" t="s">
        <v>75</v>
      </c>
      <c r="H76"/>
    </row>
    <row r="77" spans="1:8" ht="28.5" customHeight="1">
      <c r="A77" s="2">
        <f>IF(TRIM(Tabel2[[#This Row],[Datum]])&lt;&gt;"",WEEKNUM(Tabel2[[#This Row],[Datum]],2),"")</f>
        <v>42</v>
      </c>
      <c r="B77" s="3">
        <f>IF(TRIM(Tabel2[[#This Row],[Datum]])&lt;&gt;"",(+Tabel2[[#This Row],[Datum]]-DATE(2025,8,20))/7,"")</f>
        <v>8.2857142857142865</v>
      </c>
      <c r="C77" s="32">
        <f>IF(TRIM(Tabel2[[#This Row],[Datum]])&lt;&gt;"",Tabel2[[#This Row],[Datum]],"")</f>
        <v>45947</v>
      </c>
      <c r="D77" s="106">
        <v>45947</v>
      </c>
      <c r="E77" s="107"/>
      <c r="F77" s="119" t="s">
        <v>68</v>
      </c>
      <c r="G77" s="107" t="s">
        <v>21</v>
      </c>
      <c r="H77"/>
    </row>
    <row r="78" spans="1:8" ht="28.5" customHeight="1">
      <c r="B78" s="3"/>
      <c r="C78" s="32">
        <f>IF(TRIM(Tabel2[[#This Row],[Datum]])&lt;&gt;"",Tabel2[[#This Row],[Datum]],"")</f>
        <v>45947</v>
      </c>
      <c r="D78" s="106">
        <v>45947</v>
      </c>
      <c r="E78" s="107"/>
      <c r="F78" s="135" t="s">
        <v>76</v>
      </c>
      <c r="G78" s="107" t="s">
        <v>21</v>
      </c>
      <c r="H78"/>
    </row>
    <row r="79" spans="1:8" ht="28.5" customHeight="1">
      <c r="A79" s="2">
        <f>IF(TRIM(Tabel2[[#This Row],[Datum]])&lt;&gt;"",WEEKNUM(Tabel2[[#This Row],[Datum]],2),"")</f>
        <v>43</v>
      </c>
      <c r="B79" s="3">
        <f>IF(TRIM(Tabel2[[#This Row],[Datum]])&lt;&gt;"",(+Tabel2[[#This Row],[Datum]]-DATE(2025,8,20))/7,"")</f>
        <v>8.7142857142857135</v>
      </c>
      <c r="C79" s="32">
        <f>IF(TRIM(Tabel2[[#This Row],[Datum]])&lt;&gt;"",Tabel2[[#This Row],[Datum]],"")</f>
        <v>45950</v>
      </c>
      <c r="D79" s="106">
        <v>45950</v>
      </c>
      <c r="E79" s="107"/>
      <c r="F79" s="108" t="s">
        <v>77</v>
      </c>
      <c r="G79" s="107" t="s">
        <v>9</v>
      </c>
      <c r="H79"/>
    </row>
    <row r="80" spans="1:8" ht="28.5" customHeight="1">
      <c r="A80" s="2">
        <f>IF(TRIM(Tabel2[[#This Row],[Datum]])&lt;&gt;"",WEEKNUM(Tabel2[[#This Row],[Datum]],2),"")</f>
        <v>43</v>
      </c>
      <c r="B80" s="3">
        <f>IF(TRIM(Tabel2[[#This Row],[Datum]])&lt;&gt;"",(+Tabel2[[#This Row],[Datum]]-DATE(2025,8,20))/7,"")</f>
        <v>8.7142857142857135</v>
      </c>
      <c r="C80" s="32">
        <f>IF(TRIM(Tabel2[[#This Row],[Datum]])&lt;&gt;"",Tabel2[[#This Row],[Datum]],"")</f>
        <v>45950</v>
      </c>
      <c r="D80" s="106">
        <v>45950</v>
      </c>
      <c r="E80" s="107"/>
      <c r="F80" s="108" t="s">
        <v>474</v>
      </c>
      <c r="H80"/>
    </row>
    <row r="81" spans="1:8" ht="28.5" customHeight="1">
      <c r="A81" s="2">
        <f>IF(TRIM(Tabel2[[#This Row],[Datum]])&lt;&gt;"",WEEKNUM(Tabel2[[#This Row],[Datum]],2),"")</f>
        <v>43</v>
      </c>
      <c r="B81" s="3">
        <f>IF(TRIM(Tabel2[[#This Row],[Datum]])&lt;&gt;"",(+Tabel2[[#This Row],[Datum]]-DATE(2025,8,20))/7,"")</f>
        <v>8.8571428571428577</v>
      </c>
      <c r="C81" s="32">
        <f>IF(TRIM(Tabel2[[#This Row],[Datum]])&lt;&gt;"",Tabel2[[#This Row],[Datum]],"")</f>
        <v>45951</v>
      </c>
      <c r="D81" s="106">
        <v>45951</v>
      </c>
      <c r="E81" s="107"/>
      <c r="F81" s="108" t="s">
        <v>474</v>
      </c>
      <c r="H81"/>
    </row>
    <row r="82" spans="1:8" ht="28.5" customHeight="1">
      <c r="A82" s="2">
        <f>IF(TRIM(Tabel2[[#This Row],[Datum]])&lt;&gt;"",WEEKNUM(Tabel2[[#This Row],[Datum]],2),"")</f>
        <v>43</v>
      </c>
      <c r="B82" s="3">
        <f>IF(TRIM(Tabel2[[#This Row],[Datum]])&lt;&gt;"",(+Tabel2[[#This Row],[Datum]]-DATE(2025,8,20))/7,"")</f>
        <v>9</v>
      </c>
      <c r="C82" s="32">
        <f>IF(TRIM(Tabel2[[#This Row],[Datum]])&lt;&gt;"",Tabel2[[#This Row],[Datum]],"")</f>
        <v>45952</v>
      </c>
      <c r="D82" s="106">
        <v>45952</v>
      </c>
      <c r="E82" s="107"/>
      <c r="F82" s="108" t="s">
        <v>474</v>
      </c>
      <c r="H82"/>
    </row>
    <row r="83" spans="1:8" ht="28.5" customHeight="1">
      <c r="A83" s="2">
        <f>IF(TRIM(Tabel2[[#This Row],[Datum]])&lt;&gt;"",WEEKNUM(Tabel2[[#This Row],[Datum]],2),"")</f>
        <v>43</v>
      </c>
      <c r="B83" s="3">
        <f>IF(TRIM(Tabel2[[#This Row],[Datum]])&lt;&gt;"",(+Tabel2[[#This Row],[Datum]]-DATE(2025,8,20))/7,"")</f>
        <v>9.1428571428571423</v>
      </c>
      <c r="C83" s="32">
        <f>IF(TRIM(Tabel2[[#This Row],[Datum]])&lt;&gt;"",Tabel2[[#This Row],[Datum]],"")</f>
        <v>45953</v>
      </c>
      <c r="D83" s="106">
        <v>45953</v>
      </c>
      <c r="E83" s="107"/>
      <c r="F83" s="108" t="s">
        <v>474</v>
      </c>
      <c r="H83"/>
    </row>
    <row r="84" spans="1:8" ht="28.5" customHeight="1">
      <c r="A84" s="2">
        <f>IF(TRIM(Tabel2[[#This Row],[Datum]])&lt;&gt;"",WEEKNUM(Tabel2[[#This Row],[Datum]],2),"")</f>
        <v>43</v>
      </c>
      <c r="B84" s="3">
        <f>IF(TRIM(Tabel2[[#This Row],[Datum]])&lt;&gt;"",(+Tabel2[[#This Row],[Datum]]-DATE(2025,8,20))/7,"")</f>
        <v>9.2857142857142865</v>
      </c>
      <c r="C84" s="32">
        <f>IF(TRIM(Tabel2[[#This Row],[Datum]])&lt;&gt;"",Tabel2[[#This Row],[Datum]],"")</f>
        <v>45954</v>
      </c>
      <c r="D84" s="106">
        <v>45954</v>
      </c>
      <c r="E84" s="107"/>
      <c r="F84" s="108" t="s">
        <v>474</v>
      </c>
      <c r="H84"/>
    </row>
    <row r="85" spans="1:8" ht="28.5" customHeight="1">
      <c r="A85" s="2">
        <f>IF(TRIM(Tabel2[[#This Row],[Datum]])&lt;&gt;"",WEEKNUM(Tabel2[[#This Row],[Datum]],2),"")</f>
        <v>44</v>
      </c>
      <c r="B85" s="3">
        <f>IF(TRIM(Tabel2[[#This Row],[Datum]])&lt;&gt;"",(+Tabel2[[#This Row],[Datum]]-DATE(2025,8,20))/7,"")</f>
        <v>9.7142857142857135</v>
      </c>
      <c r="C85" s="32">
        <f>IF(TRIM(Tabel2[[#This Row],[Datum]])&lt;&gt;"",Tabel2[[#This Row],[Datum]],"")</f>
        <v>45957</v>
      </c>
      <c r="D85" s="106">
        <v>45957</v>
      </c>
      <c r="E85" s="107"/>
      <c r="F85" s="108" t="s">
        <v>79</v>
      </c>
      <c r="G85" s="107" t="s">
        <v>9</v>
      </c>
      <c r="H85"/>
    </row>
    <row r="86" spans="1:8" ht="28.5" customHeight="1">
      <c r="A86" s="2" t="str">
        <f>IF(TRIM(Tabel2[[#This Row],[Datum]])&lt;&gt;"",WEEKNUM(Tabel2[[#This Row],[Datum]],2),"")</f>
        <v/>
      </c>
      <c r="B86" s="3" t="str">
        <f>IF(TRIM(Tabel2[[#This Row],[Datum]])&lt;&gt;"",(+Tabel2[[#This Row],[Datum]]-DATE(2025,8,20))/7,"")</f>
        <v/>
      </c>
      <c r="C86" s="32"/>
      <c r="D86" s="106"/>
      <c r="E86" s="107"/>
      <c r="F86" s="117" t="s">
        <v>80</v>
      </c>
      <c r="G86" s="107" t="s">
        <v>21</v>
      </c>
      <c r="H86"/>
    </row>
    <row r="87" spans="1:8" ht="28.5" customHeight="1">
      <c r="A87" s="2" t="str">
        <f>IF(TRIM(Tabel2[[#This Row],[Datum]])&lt;&gt;"",WEEKNUM(Tabel2[[#This Row],[Datum]]),"")</f>
        <v/>
      </c>
      <c r="B87" s="3" t="str">
        <f>IF(TRIM(Tabel2[[#This Row],[Datum]])&lt;&gt;"",(+Tabel2[[#This Row],[Datum]]-DATE(2025,8,20))/7,"")</f>
        <v/>
      </c>
      <c r="C87" s="32" t="str">
        <f>IF(TRIM(Tabel2[[#This Row],[Datum]])&lt;&gt;"",Tabel2[[#This Row],[Datum]],"")</f>
        <v/>
      </c>
      <c r="D87" s="106"/>
      <c r="E87" s="107"/>
      <c r="F87" s="118" t="s">
        <v>475</v>
      </c>
      <c r="H87"/>
    </row>
    <row r="88" spans="1:8" ht="28.5" customHeight="1">
      <c r="A88" s="2">
        <f>IF(TRIM(Tabel2[[#This Row],[Datum]])&lt;&gt;"",WEEKNUM(Tabel2[[#This Row],[Datum]],2),"")</f>
        <v>44</v>
      </c>
      <c r="B88" s="3">
        <f>IF(TRIM(Tabel2[[#This Row],[Datum]])&lt;&gt;"",(+Tabel2[[#This Row],[Datum]]-DATE(2025,8,20))/7,"")</f>
        <v>9.8571428571428577</v>
      </c>
      <c r="C88" s="32">
        <f>IF(TRIM(Tabel2[[#This Row],[Datum]])&lt;&gt;"",Tabel2[[#This Row],[Datum]],"")</f>
        <v>45958</v>
      </c>
      <c r="D88" s="106">
        <v>45958</v>
      </c>
      <c r="E88" s="107"/>
      <c r="F88" s="42" t="s">
        <v>476</v>
      </c>
      <c r="G88" s="107" t="s">
        <v>21</v>
      </c>
      <c r="H88"/>
    </row>
    <row r="89" spans="1:8" ht="28.5" customHeight="1">
      <c r="A89" s="2" t="str">
        <f>IF(TRIM(Tabel2[[#This Row],[Datum]])&lt;&gt;"",WEEKNUM(Tabel2[[#This Row],[Datum]]),"")</f>
        <v/>
      </c>
      <c r="B89" s="3" t="str">
        <f>IF(TRIM(Tabel2[[#This Row],[Datum]])&lt;&gt;"",(+Tabel2[[#This Row],[Datum]]-DATE(2025,8,20))/7,"")</f>
        <v/>
      </c>
      <c r="C89" s="32" t="str">
        <f>IF(TRIM(Tabel2[[#This Row],[Datum]])&lt;&gt;"",Tabel2[[#This Row],[Datum]],"")</f>
        <v/>
      </c>
      <c r="D89" s="106"/>
      <c r="E89" s="107"/>
      <c r="F89" s="107" t="s">
        <v>477</v>
      </c>
      <c r="H89"/>
    </row>
    <row r="90" spans="1:8" ht="28.5" customHeight="1">
      <c r="B90" s="3"/>
      <c r="C90" s="32">
        <f>IF(TRIM(Tabel2[[#This Row],[Datum]])&lt;&gt;"",Tabel2[[#This Row],[Datum]],"")</f>
        <v>45958</v>
      </c>
      <c r="D90" s="106">
        <v>45958</v>
      </c>
      <c r="E90" s="107"/>
      <c r="F90" s="119" t="s">
        <v>86</v>
      </c>
      <c r="G90" s="107" t="s">
        <v>21</v>
      </c>
      <c r="H90"/>
    </row>
    <row r="91" spans="1:8" ht="28.5" customHeight="1">
      <c r="A91" s="2">
        <f>IF(TRIM(Tabel2[[#This Row],[Datum]])&lt;&gt;"",WEEKNUM(Tabel2[[#This Row],[Datum]],2),"")</f>
        <v>44</v>
      </c>
      <c r="B91" s="3">
        <f>IF(TRIM(Tabel2[[#This Row],[Datum]])&lt;&gt;"",(+Tabel2[[#This Row],[Datum]]-DATE(2025,8,20))/7,"")</f>
        <v>10</v>
      </c>
      <c r="C91" s="32">
        <f>IF(TRIM(Tabel2[[#This Row],[Datum]])&lt;&gt;"",Tabel2[[#This Row],[Datum]],"")</f>
        <v>45959</v>
      </c>
      <c r="D91" s="106">
        <v>45959</v>
      </c>
      <c r="E91" s="107"/>
      <c r="F91" s="108" t="s">
        <v>478</v>
      </c>
      <c r="H91"/>
    </row>
    <row r="92" spans="1:8" ht="28.5" customHeight="1">
      <c r="A92" s="2" t="str">
        <f>IF(TRIM(Tabel2[[#This Row],[Datum]])&lt;&gt;"",WEEKNUM(Tabel2[[#This Row],[Datum]]),"")</f>
        <v/>
      </c>
      <c r="B92" s="3" t="str">
        <f>IF(TRIM(Tabel2[[#This Row],[Datum]])&lt;&gt;"",(+Tabel2[[#This Row],[Datum]]-DATE(2025,8,20))/7,"")</f>
        <v/>
      </c>
      <c r="C92" s="32" t="str">
        <f>IF(TRIM(Tabel2[[#This Row],[Datum]])&lt;&gt;"",Tabel2[[#This Row],[Datum]],"")</f>
        <v/>
      </c>
      <c r="D92" s="106"/>
      <c r="E92" s="107"/>
      <c r="F92" s="120" t="s">
        <v>479</v>
      </c>
      <c r="H92"/>
    </row>
    <row r="93" spans="1:8" ht="28.5" customHeight="1">
      <c r="A93" s="2">
        <f>IF(TRIM(Tabel2[[#This Row],[Datum]])&lt;&gt;"",WEEKNUM(Tabel2[[#This Row],[Datum]]),"")</f>
        <v>44</v>
      </c>
      <c r="B93" s="3">
        <f>IF(TRIM(Tabel2[[#This Row],[Datum]])&lt;&gt;"",(+Tabel2[[#This Row],[Datum]]-DATE(2025,8,20))/7,"")</f>
        <v>10.142857142857142</v>
      </c>
      <c r="C93" s="32">
        <f>IF(TRIM(Tabel2[[#This Row],[Datum]])&lt;&gt;"",Tabel2[[#This Row],[Datum]],"")</f>
        <v>45960</v>
      </c>
      <c r="D93" s="106">
        <v>45960</v>
      </c>
      <c r="E93" s="107"/>
      <c r="F93" s="112" t="s">
        <v>480</v>
      </c>
      <c r="H93"/>
    </row>
    <row r="94" spans="1:8" ht="28.5" customHeight="1">
      <c r="A94" s="2" t="str">
        <f>IF(TRIM(Tabel2[[#This Row],[Datum]])&lt;&gt;"",WEEKNUM(Tabel2[[#This Row],[Datum]]),"")</f>
        <v/>
      </c>
      <c r="B94" s="3" t="str">
        <f>IF(TRIM(Tabel2[[#This Row],[Datum]])&lt;&gt;"",(+Tabel2[[#This Row],[Datum]]-DATE(2025,8,20))/7,"")</f>
        <v/>
      </c>
      <c r="C94" s="32" t="str">
        <f>IF(TRIM(Tabel2[[#This Row],[Datum]])&lt;&gt;"",Tabel2[[#This Row],[Datum]],"")</f>
        <v/>
      </c>
      <c r="D94" s="106"/>
      <c r="E94" s="107"/>
      <c r="F94" s="112" t="s">
        <v>481</v>
      </c>
      <c r="H94"/>
    </row>
    <row r="95" spans="1:8" ht="28.5" customHeight="1">
      <c r="B95" s="3"/>
      <c r="C95" s="32">
        <f>IF(TRIM(Tabel2[[#This Row],[Datum]])&lt;&gt;"",Tabel2[[#This Row],[Datum]],"")</f>
        <v>45961</v>
      </c>
      <c r="D95" s="106">
        <v>45961</v>
      </c>
      <c r="E95" s="107"/>
      <c r="F95" s="112" t="s">
        <v>482</v>
      </c>
      <c r="G95" s="107" t="s">
        <v>21</v>
      </c>
      <c r="H95"/>
    </row>
    <row r="96" spans="1:8" ht="28.5" customHeight="1">
      <c r="A96" s="2">
        <f>IF(TRIM(Tabel2[[#This Row],[Datum]])&lt;&gt;"",WEEKNUM(Tabel2[[#This Row],[Datum]],2),"")</f>
        <v>44</v>
      </c>
      <c r="B96" s="3">
        <f>IF(TRIM(Tabel2[[#This Row],[Datum]])&lt;&gt;"",(+Tabel2[[#This Row],[Datum]]-DATE(2025,8,20))/7,"")</f>
        <v>10.285714285714286</v>
      </c>
      <c r="C96" s="32">
        <f>IF(TRIM(Tabel2[[#This Row],[Datum]])&lt;&gt;"",Tabel2[[#This Row],[Datum]],"")</f>
        <v>45961</v>
      </c>
      <c r="D96" s="106">
        <v>45961</v>
      </c>
      <c r="E96" s="107"/>
      <c r="F96" s="121" t="s">
        <v>93</v>
      </c>
      <c r="H96"/>
    </row>
    <row r="97" spans="1:8" ht="28.5" customHeight="1">
      <c r="A97" s="2">
        <f>IF(TRIM(Tabel2[[#This Row],[Datum]])&lt;&gt;"",WEEKNUM(Tabel2[[#This Row],[Datum]],2),"")</f>
        <v>45</v>
      </c>
      <c r="B97" s="3">
        <f>IF(TRIM(Tabel2[[#This Row],[Datum]])&lt;&gt;"",(+Tabel2[[#This Row],[Datum]]-DATE(2025,8,20))/7,"")</f>
        <v>10.714285714285714</v>
      </c>
      <c r="C97" s="32">
        <f>IF(TRIM(Tabel2[[#This Row],[Datum]])&lt;&gt;"",Tabel2[[#This Row],[Datum]],"")</f>
        <v>45964</v>
      </c>
      <c r="D97" s="106">
        <v>45964</v>
      </c>
      <c r="E97" s="107"/>
      <c r="F97" s="108" t="s">
        <v>483</v>
      </c>
      <c r="G97" s="107" t="s">
        <v>9</v>
      </c>
      <c r="H97"/>
    </row>
    <row r="98" spans="1:8" ht="28.5" customHeight="1">
      <c r="A98" s="2" t="str">
        <f>IF(TRIM(Tabel2[[#This Row],[Datum]])&lt;&gt;"",WEEKNUM(Tabel2[[#This Row],[Datum]]),"")</f>
        <v/>
      </c>
      <c r="B98" s="3" t="str">
        <f>IF(TRIM(Tabel2[[#This Row],[Datum]])&lt;&gt;"",(+Tabel2[[#This Row],[Datum]]-DATE(2025,8,20))/7,"")</f>
        <v/>
      </c>
      <c r="C98" s="32" t="str">
        <f>IF(TRIM(Tabel2[[#This Row],[Datum]])&lt;&gt;"",Tabel2[[#This Row],[Datum]],"")</f>
        <v/>
      </c>
      <c r="D98" s="106"/>
      <c r="E98" s="107"/>
      <c r="F98" s="114" t="s">
        <v>484</v>
      </c>
      <c r="H98"/>
    </row>
    <row r="99" spans="1:8" ht="28.5" customHeight="1">
      <c r="A99" s="2">
        <f>IF(TRIM(Tabel2[[#This Row],[Datum]])&lt;&gt;"",WEEKNUM(Tabel2[[#This Row],[Datum]],2),"")</f>
        <v>45</v>
      </c>
      <c r="B99" s="3">
        <f>IF(TRIM(Tabel2[[#This Row],[Datum]])&lt;&gt;"",(+Tabel2[[#This Row],[Datum]]-DATE(2025,8,20))/7,"")</f>
        <v>10.714285714285714</v>
      </c>
      <c r="C99" s="32">
        <f>IF(TRIM(Tabel2[[#This Row],[Datum]])&lt;&gt;"",Tabel2[[#This Row],[Datum]],"")</f>
        <v>45964</v>
      </c>
      <c r="D99" s="106">
        <v>45964</v>
      </c>
      <c r="E99" s="107"/>
      <c r="F99" s="108"/>
      <c r="H99"/>
    </row>
    <row r="100" spans="1:8" ht="28.5" customHeight="1">
      <c r="A100" s="2">
        <f>IF(TRIM(Tabel2[[#This Row],[Datum]])&lt;&gt;"",WEEKNUM(Tabel2[[#This Row],[Datum]],2),"")</f>
        <v>45</v>
      </c>
      <c r="B100" s="3">
        <f>IF(TRIM(Tabel2[[#This Row],[Datum]])&lt;&gt;"",(+Tabel2[[#This Row],[Datum]]-DATE(2025,8,20))/7,"")</f>
        <v>10.857142857142858</v>
      </c>
      <c r="C100" s="32">
        <f>IF(TRIM(Tabel2[[#This Row],[Datum]])&lt;&gt;"",Tabel2[[#This Row],[Datum]],"")</f>
        <v>45965</v>
      </c>
      <c r="D100" s="106">
        <v>45965</v>
      </c>
      <c r="E100" s="107"/>
      <c r="F100" s="108" t="s">
        <v>485</v>
      </c>
      <c r="H100"/>
    </row>
    <row r="101" spans="1:8" ht="28.5" customHeight="1">
      <c r="A101" s="2">
        <f>IF(TRIM(Tabel2[[#This Row],[Datum]])&lt;&gt;"",WEEKNUM(Tabel2[[#This Row],[Datum]],2),"")</f>
        <v>45</v>
      </c>
      <c r="B101" s="3">
        <f>IF(TRIM(Tabel2[[#This Row],[Datum]])&lt;&gt;"",(+Tabel2[[#This Row],[Datum]]-DATE(2025,8,20))/7,"")</f>
        <v>11</v>
      </c>
      <c r="C101" s="32">
        <f>IF(TRIM(Tabel2[[#This Row],[Datum]])&lt;&gt;"",Tabel2[[#This Row],[Datum]],"")</f>
        <v>45966</v>
      </c>
      <c r="D101" s="106">
        <v>45966</v>
      </c>
      <c r="E101" s="107"/>
      <c r="F101" s="108" t="s">
        <v>486</v>
      </c>
      <c r="H101"/>
    </row>
    <row r="102" spans="1:8" ht="28.5" customHeight="1">
      <c r="A102" s="2">
        <f>IF(TRIM(Tabel2[[#This Row],[Datum]])&lt;&gt;"",WEEKNUM(Tabel2[[#This Row],[Datum]],2),"")</f>
        <v>45</v>
      </c>
      <c r="B102" s="3">
        <f>IF(TRIM(Tabel2[[#This Row],[Datum]])&lt;&gt;"",(+Tabel2[[#This Row],[Datum]]-DATE(2025,8,20))/7,"")</f>
        <v>11.142857142857142</v>
      </c>
      <c r="C102" s="32">
        <f>IF(TRIM(Tabel2[[#This Row],[Datum]])&lt;&gt;"",Tabel2[[#This Row],[Datum]],"")</f>
        <v>45967</v>
      </c>
      <c r="D102" s="106">
        <v>45967</v>
      </c>
      <c r="E102" s="107"/>
      <c r="F102" s="112" t="s">
        <v>487</v>
      </c>
      <c r="G102" s="107" t="s">
        <v>21</v>
      </c>
      <c r="H102"/>
    </row>
    <row r="103" spans="1:8" ht="28.5" customHeight="1">
      <c r="A103" s="2">
        <f>IF(TRIM(Tabel2[[#This Row],[Datum]])&lt;&gt;"",WEEKNUM(Tabel2[[#This Row],[Datum]]),"")</f>
        <v>45</v>
      </c>
      <c r="B103" s="3">
        <f>IF(TRIM(Tabel2[[#This Row],[Datum]])&lt;&gt;"",(+Tabel2[[#This Row],[Datum]]-DATE(2025,8,20))/7,"")</f>
        <v>11.142857142857142</v>
      </c>
      <c r="C103" s="32">
        <f>IF(TRIM(Tabel2[[#This Row],[Datum]])&lt;&gt;"",Tabel2[[#This Row],[Datum]],"")</f>
        <v>45967</v>
      </c>
      <c r="D103" s="106">
        <v>45967</v>
      </c>
      <c r="E103" s="107"/>
      <c r="F103" s="112" t="s">
        <v>102</v>
      </c>
      <c r="H103"/>
    </row>
    <row r="104" spans="1:8" ht="28.5" customHeight="1">
      <c r="A104" s="2">
        <f>IF(TRIM(Tabel2[[#This Row],[Datum]])&lt;&gt;"",WEEKNUM(Tabel2[[#This Row],[Datum]]),"")</f>
        <v>45</v>
      </c>
      <c r="B104" s="3">
        <f>IF(TRIM(Tabel2[[#This Row],[Datum]])&lt;&gt;"",(+Tabel2[[#This Row],[Datum]]-DATE(2025,8,20))/7,"")</f>
        <v>11.142857142857142</v>
      </c>
      <c r="C104" s="32">
        <f>IF(TRIM(Tabel2[[#This Row],[Datum]])&lt;&gt;"",Tabel2[[#This Row],[Datum]],"")</f>
        <v>45967</v>
      </c>
      <c r="D104" s="106">
        <v>45967</v>
      </c>
      <c r="E104" s="107"/>
      <c r="F104" s="112" t="s">
        <v>488</v>
      </c>
      <c r="G104" s="107" t="s">
        <v>21</v>
      </c>
      <c r="H104"/>
    </row>
    <row r="105" spans="1:8" ht="28.5" customHeight="1">
      <c r="A105" s="2">
        <f>IF(TRIM(Tabel2[[#This Row],[Datum]])&lt;&gt;"",WEEKNUM(Tabel2[[#This Row],[Datum]],2),"")</f>
        <v>45</v>
      </c>
      <c r="B105" s="3">
        <f>IF(TRIM(Tabel2[[#This Row],[Datum]])&lt;&gt;"",(+Tabel2[[#This Row],[Datum]]-DATE(2025,8,20))/7,"")</f>
        <v>11.285714285714286</v>
      </c>
      <c r="C105" s="32">
        <f>IF(TRIM(Tabel2[[#This Row],[Datum]])&lt;&gt;"",Tabel2[[#This Row],[Datum]],"")</f>
        <v>45968</v>
      </c>
      <c r="D105" s="106">
        <v>45968</v>
      </c>
      <c r="E105" s="107"/>
      <c r="F105" s="108" t="s">
        <v>489</v>
      </c>
      <c r="H105"/>
    </row>
    <row r="106" spans="1:8" ht="28.5" customHeight="1">
      <c r="A106" s="2">
        <f>IF(TRIM(Tabel2[[#This Row],[Datum]])&lt;&gt;"",WEEKNUM(Tabel2[[#This Row],[Datum]]),"")</f>
        <v>45</v>
      </c>
      <c r="B106" s="3">
        <f>IF(TRIM(Tabel2[[#This Row],[Datum]])&lt;&gt;"",(+Tabel2[[#This Row],[Datum]]-DATE(2025,8,20))/7,"")</f>
        <v>11.285714285714286</v>
      </c>
      <c r="C106" s="32">
        <f>IF(TRIM(Tabel2[[#This Row],[Datum]])&lt;&gt;"",Tabel2[[#This Row],[Datum]],"")</f>
        <v>45968</v>
      </c>
      <c r="D106" s="106">
        <v>45968</v>
      </c>
      <c r="E106" s="107"/>
      <c r="F106" s="112" t="s">
        <v>490</v>
      </c>
      <c r="G106" s="107" t="s">
        <v>21</v>
      </c>
      <c r="H106"/>
    </row>
    <row r="107" spans="1:8" ht="28.5" customHeight="1">
      <c r="A107" s="2">
        <f>IF(TRIM(Tabel2[[#This Row],[Datum]])&lt;&gt;"",WEEKNUM(Tabel2[[#This Row],[Datum]]),"")</f>
        <v>45</v>
      </c>
      <c r="B107" s="3">
        <f>IF(TRIM(Tabel2[[#This Row],[Datum]])&lt;&gt;"",(+Tabel2[[#This Row],[Datum]]-DATE(2025,8,20))/7,"")</f>
        <v>11.285714285714286</v>
      </c>
      <c r="C107" s="32">
        <f>IF(TRIM(Tabel2[[#This Row],[Datum]])&lt;&gt;"",Tabel2[[#This Row],[Datum]],"")</f>
        <v>45968</v>
      </c>
      <c r="D107" s="106">
        <v>45968</v>
      </c>
      <c r="E107" s="107"/>
      <c r="F107" s="114" t="s">
        <v>491</v>
      </c>
      <c r="H107"/>
    </row>
    <row r="108" spans="1:8" ht="28.5" customHeight="1">
      <c r="A108" s="8" t="str">
        <f>IF(TRIM(Tabel2[[#This Row],[Datum]])&lt;&gt;"",WEEKNUM(Tabel2[[#This Row],[Datum]]),"")</f>
        <v/>
      </c>
      <c r="B108" s="9" t="str">
        <f>IF(TRIM(Tabel2[[#This Row],[Datum]])&lt;&gt;"",(+Tabel2[[#This Row],[Datum]]-DATE(2025,8,20))/7,"")</f>
        <v/>
      </c>
      <c r="C108" s="36" t="str">
        <f>IF(TRIM(Tabel2[[#This Row],[Datum]])&lt;&gt;"",Tabel2[[#This Row],[Datum]],"")</f>
        <v/>
      </c>
      <c r="D108" s="110"/>
      <c r="E108" s="111"/>
      <c r="F108" s="111" t="s">
        <v>492</v>
      </c>
      <c r="G108" s="111"/>
      <c r="H108"/>
    </row>
    <row r="109" spans="1:8" ht="28.5" customHeight="1">
      <c r="A109" s="2">
        <f>IF(TRIM(Tabel2[[#This Row],[Datum]])&lt;&gt;"",WEEKNUM(Tabel2[[#This Row],[Datum]],2),"")</f>
        <v>46</v>
      </c>
      <c r="B109" s="3">
        <f>IF(TRIM(Tabel2[[#This Row],[Datum]])&lt;&gt;"",(+Tabel2[[#This Row],[Datum]]-DATE(2025,8,20))/7,"")</f>
        <v>11.714285714285714</v>
      </c>
      <c r="C109" s="32">
        <f>IF(TRIM(Tabel2[[#This Row],[Datum]])&lt;&gt;"",Tabel2[[#This Row],[Datum]],"")</f>
        <v>45971</v>
      </c>
      <c r="D109" s="106">
        <v>45971</v>
      </c>
      <c r="E109" s="107"/>
      <c r="F109" s="108" t="s">
        <v>493</v>
      </c>
      <c r="G109" s="107" t="s">
        <v>9</v>
      </c>
      <c r="H109"/>
    </row>
    <row r="110" spans="1:8" ht="28.5" customHeight="1">
      <c r="A110" s="2" t="str">
        <f>IF(TRIM(Tabel2[[#This Row],[Datum]])&lt;&gt;"",WEEKNUM(Tabel2[[#This Row],[Datum]]),"")</f>
        <v/>
      </c>
      <c r="B110" s="3" t="str">
        <f>IF(TRIM(Tabel2[[#This Row],[Datum]])&lt;&gt;"",(+Tabel2[[#This Row],[Datum]]-DATE(2025,8,20))/7,"")</f>
        <v/>
      </c>
      <c r="C110" s="32" t="str">
        <f>IF(TRIM(Tabel2[[#This Row],[Datum]])&lt;&gt;"",Tabel2[[#This Row],[Datum]],"")</f>
        <v/>
      </c>
      <c r="D110" s="106"/>
      <c r="E110" s="107"/>
      <c r="F110" s="112" t="s">
        <v>494</v>
      </c>
      <c r="G110" s="107" t="s">
        <v>21</v>
      </c>
      <c r="H110"/>
    </row>
    <row r="111" spans="1:8" ht="28.5" customHeight="1">
      <c r="A111" s="2">
        <f>IF(TRIM(Tabel2[[#This Row],[Datum]])&lt;&gt;"",WEEKNUM(Tabel2[[#This Row],[Datum]],2),"")</f>
        <v>46</v>
      </c>
      <c r="B111" s="3">
        <f>IF(TRIM(Tabel2[[#This Row],[Datum]])&lt;&gt;"",(+Tabel2[[#This Row],[Datum]]-DATE(2025,8,20))/7,"")</f>
        <v>11.714285714285714</v>
      </c>
      <c r="C111" s="32">
        <f>IF(TRIM(Tabel2[[#This Row],[Datum]])&lt;&gt;"",Tabel2[[#This Row],[Datum]],"")</f>
        <v>45971</v>
      </c>
      <c r="D111" s="106">
        <v>45971</v>
      </c>
      <c r="E111" s="107"/>
      <c r="F111" s="108" t="s">
        <v>109</v>
      </c>
      <c r="G111" s="107" t="s">
        <v>21</v>
      </c>
      <c r="H111"/>
    </row>
    <row r="112" spans="1:8" ht="28.5" customHeight="1">
      <c r="A112" s="2" t="str">
        <f>IF(TRIM(Tabel2[[#This Row],[Datum]])&lt;&gt;"",WEEKNUM(Tabel2[[#This Row],[Datum]]),"")</f>
        <v/>
      </c>
      <c r="B112" s="3" t="str">
        <f>IF(TRIM(Tabel2[[#This Row],[Datum]])&lt;&gt;"",(+Tabel2[[#This Row],[Datum]]-DATE(2025,8,20))/7,"")</f>
        <v/>
      </c>
      <c r="C112" s="32" t="str">
        <f>IF(TRIM(Tabel2[[#This Row],[Datum]])&lt;&gt;"",Tabel2[[#This Row],[Datum]],"")</f>
        <v/>
      </c>
      <c r="D112" s="106"/>
      <c r="E112" s="107"/>
      <c r="F112" s="107" t="s">
        <v>495</v>
      </c>
      <c r="H112"/>
    </row>
    <row r="113" spans="1:8" ht="28.5" customHeight="1">
      <c r="A113" s="2">
        <f>IF(TRIM(Tabel2[[#This Row],[Datum]])&lt;&gt;"",WEEKNUM(Tabel2[[#This Row],[Datum]],2),"")</f>
        <v>46</v>
      </c>
      <c r="B113" s="3">
        <f>IF(TRIM(Tabel2[[#This Row],[Datum]])&lt;&gt;"",(+Tabel2[[#This Row],[Datum]]-DATE(2025,8,20))/7,"")</f>
        <v>11.857142857142858</v>
      </c>
      <c r="C113" s="32">
        <f>IF(TRIM(Tabel2[[#This Row],[Datum]])&lt;&gt;"",Tabel2[[#This Row],[Datum]],"")</f>
        <v>45972</v>
      </c>
      <c r="D113" s="106">
        <v>45972</v>
      </c>
      <c r="E113" s="107"/>
      <c r="F113" s="108" t="s">
        <v>495</v>
      </c>
      <c r="H113"/>
    </row>
    <row r="114" spans="1:8" ht="28.5" customHeight="1">
      <c r="A114" s="2" t="str">
        <f>IF(TRIM(Tabel2[[#This Row],[Datum]])&lt;&gt;"",WEEKNUM(Tabel2[[#This Row],[Datum]]),"")</f>
        <v/>
      </c>
      <c r="B114" s="3" t="str">
        <f>IF(TRIM(Tabel2[[#This Row],[Datum]])&lt;&gt;"",(+Tabel2[[#This Row],[Datum]]-DATE(2025,8,20))/7,"")</f>
        <v/>
      </c>
      <c r="C114" s="32" t="str">
        <f>IF(TRIM(Tabel2[[#This Row],[Datum]])&lt;&gt;"",Tabel2[[#This Row],[Datum]],"")</f>
        <v/>
      </c>
      <c r="D114" s="106"/>
      <c r="E114" s="107"/>
      <c r="F114" s="112" t="s">
        <v>496</v>
      </c>
      <c r="H114"/>
    </row>
    <row r="115" spans="1:8" ht="28.5" customHeight="1">
      <c r="A115" s="2">
        <f>IF(TRIM(Tabel2[[#This Row],[Datum]])&lt;&gt;"",WEEKNUM(Tabel2[[#This Row],[Datum]],2),"")</f>
        <v>46</v>
      </c>
      <c r="B115" s="3">
        <f>IF(TRIM(Tabel2[[#This Row],[Datum]])&lt;&gt;"",(+Tabel2[[#This Row],[Datum]]-DATE(2025,8,20))/7,"")</f>
        <v>12</v>
      </c>
      <c r="C115" s="32">
        <f>IF(TRIM(Tabel2[[#This Row],[Datum]])&lt;&gt;"",Tabel2[[#This Row],[Datum]],"")</f>
        <v>45973</v>
      </c>
      <c r="D115" s="106">
        <v>45973</v>
      </c>
      <c r="E115" s="107"/>
      <c r="F115" s="108" t="s">
        <v>495</v>
      </c>
      <c r="H115"/>
    </row>
    <row r="116" spans="1:8" ht="28.5" customHeight="1">
      <c r="A116" s="2">
        <f>IF(TRIM(Tabel2[[#This Row],[Datum]])&lt;&gt;"",WEEKNUM(Tabel2[[#This Row],[Datum]],2),"")</f>
        <v>46</v>
      </c>
      <c r="B116" s="3">
        <f>IF(TRIM(Tabel2[[#This Row],[Datum]])&lt;&gt;"",(+Tabel2[[#This Row],[Datum]]-DATE(2025,8,20))/7,"")</f>
        <v>12.142857142857142</v>
      </c>
      <c r="C116" s="32">
        <f>IF(TRIM(Tabel2[[#This Row],[Datum]])&lt;&gt;"",Tabel2[[#This Row],[Datum]],"")</f>
        <v>45974</v>
      </c>
      <c r="D116" s="106">
        <v>45974</v>
      </c>
      <c r="E116" s="107"/>
      <c r="F116" s="114" t="s">
        <v>497</v>
      </c>
      <c r="H116"/>
    </row>
    <row r="117" spans="1:8" ht="28.5" customHeight="1">
      <c r="A117" s="2">
        <f>IF(TRIM(Tabel2[[#This Row],[Datum]])&lt;&gt;"",WEEKNUM(Tabel2[[#This Row],[Datum]],2),"")</f>
        <v>46</v>
      </c>
      <c r="B117" s="3">
        <f>IF(TRIM(Tabel2[[#This Row],[Datum]])&lt;&gt;"",(+Tabel2[[#This Row],[Datum]]-DATE(2025,8,20))/7,"")</f>
        <v>12.285714285714286</v>
      </c>
      <c r="C117" s="32">
        <f>IF(TRIM(Tabel2[[#This Row],[Datum]])&lt;&gt;"",Tabel2[[#This Row],[Datum]],"")</f>
        <v>45975</v>
      </c>
      <c r="D117" s="106">
        <v>45975</v>
      </c>
      <c r="E117" s="107"/>
      <c r="F117" s="121" t="s">
        <v>113</v>
      </c>
      <c r="H117"/>
    </row>
    <row r="118" spans="1:8" ht="28.5" customHeight="1">
      <c r="A118" s="2">
        <f>IF(TRIM(Tabel2[[#This Row],[Datum]])&lt;&gt;"",WEEKNUM(Tabel2[[#This Row],[Datum]],2),"")</f>
        <v>47</v>
      </c>
      <c r="B118" s="3">
        <f>IF(TRIM(Tabel2[[#This Row],[Datum]])&lt;&gt;"",(+Tabel2[[#This Row],[Datum]]-DATE(2025,8,20))/7,"")</f>
        <v>12.714285714285714</v>
      </c>
      <c r="C118" s="32">
        <f>IF(TRIM(Tabel2[[#This Row],[Datum]])&lt;&gt;"",Tabel2[[#This Row],[Datum]],"")</f>
        <v>45978</v>
      </c>
      <c r="D118" s="106">
        <v>45978</v>
      </c>
      <c r="E118" s="107"/>
      <c r="F118" s="108" t="s">
        <v>498</v>
      </c>
      <c r="G118" s="107" t="s">
        <v>9</v>
      </c>
      <c r="H118"/>
    </row>
    <row r="119" spans="1:8" ht="28.5" customHeight="1">
      <c r="A119" s="2">
        <f>IF(TRIM(Tabel2[[#This Row],[Datum]])&lt;&gt;"",WEEKNUM(Tabel2[[#This Row],[Datum]],2),"")</f>
        <v>47</v>
      </c>
      <c r="B119" s="3">
        <f>IF(TRIM(Tabel2[[#This Row],[Datum]])&lt;&gt;"",(+Tabel2[[#This Row],[Datum]]-DATE(2025,8,20))/7,"")</f>
        <v>12.714285714285714</v>
      </c>
      <c r="C119" s="32">
        <f>IF(TRIM(Tabel2[[#This Row],[Datum]])&lt;&gt;"",Tabel2[[#This Row],[Datum]],"")</f>
        <v>45978</v>
      </c>
      <c r="D119" s="106">
        <v>45978</v>
      </c>
      <c r="E119" s="107"/>
      <c r="F119" s="108" t="s">
        <v>45</v>
      </c>
      <c r="H119"/>
    </row>
    <row r="120" spans="1:8" ht="28.5" customHeight="1">
      <c r="A120" s="2">
        <f>IF(TRIM(Tabel2[[#This Row],[Datum]])&lt;&gt;"",WEEKNUM(Tabel2[[#This Row],[Datum]],2),"")</f>
        <v>47</v>
      </c>
      <c r="B120" s="3">
        <f>IF(TRIM(Tabel2[[#This Row],[Datum]])&lt;&gt;"",(+Tabel2[[#This Row],[Datum]]-DATE(2025,8,20))/7,"")</f>
        <v>12.857142857142858</v>
      </c>
      <c r="C120" s="32">
        <f>IF(TRIM(Tabel2[[#This Row],[Datum]])&lt;&gt;"",Tabel2[[#This Row],[Datum]],"")</f>
        <v>45979</v>
      </c>
      <c r="D120" s="106">
        <v>45979</v>
      </c>
      <c r="E120" s="107"/>
      <c r="F120" s="122" t="s">
        <v>115</v>
      </c>
      <c r="G120" s="107" t="s">
        <v>21</v>
      </c>
      <c r="H120"/>
    </row>
    <row r="121" spans="1:8" ht="28.5" customHeight="1">
      <c r="A121" s="8" t="str">
        <f>IF(TRIM(Tabel2[[#This Row],[Datum]])&lt;&gt;"",WEEKNUM(Tabel2[[#This Row],[Datum]]),"")</f>
        <v/>
      </c>
      <c r="B121" s="9" t="str">
        <f>IF(TRIM(Tabel2[[#This Row],[Datum]])&lt;&gt;"",(+Tabel2[[#This Row],[Datum]]-DATE(2025,8,20))/7,"")</f>
        <v/>
      </c>
      <c r="C121" s="36" t="str">
        <f>IF(TRIM(Tabel2[[#This Row],[Datum]])&lt;&gt;"",Tabel2[[#This Row],[Datum]],"")</f>
        <v/>
      </c>
      <c r="D121" s="110"/>
      <c r="E121" s="111"/>
      <c r="F121" s="111" t="s">
        <v>26</v>
      </c>
      <c r="G121" s="111"/>
      <c r="H121"/>
    </row>
    <row r="122" spans="1:8" ht="28.5" customHeight="1">
      <c r="A122" s="8" t="str">
        <f>IF(TRIM(Tabel2[[#This Row],[Datum]])&lt;&gt;"",WEEKNUM(Tabel2[[#This Row],[Datum]]),"")</f>
        <v/>
      </c>
      <c r="B122" s="9" t="str">
        <f>IF(TRIM(Tabel2[[#This Row],[Datum]])&lt;&gt;"",(+Tabel2[[#This Row],[Datum]]-DATE(2025,8,20))/7,"")</f>
        <v/>
      </c>
      <c r="C122" s="36" t="str">
        <f>IF(TRIM(Tabel2[[#This Row],[Datum]])&lt;&gt;"",Tabel2[[#This Row],[Datum]],"")</f>
        <v/>
      </c>
      <c r="D122" s="110"/>
      <c r="E122" s="111"/>
      <c r="F122" s="111" t="s">
        <v>45</v>
      </c>
      <c r="G122" s="111"/>
      <c r="H122"/>
    </row>
    <row r="123" spans="1:8" ht="28.5" customHeight="1">
      <c r="A123" s="2">
        <f>IF(TRIM(Tabel2[[#This Row],[Datum]])&lt;&gt;"",WEEKNUM(Tabel2[[#This Row],[Datum]]),"")</f>
        <v>47</v>
      </c>
      <c r="B123" s="3">
        <f>IF(TRIM(Tabel2[[#This Row],[Datum]])&lt;&gt;"",(+Tabel2[[#This Row],[Datum]]-DATE(2025,8,20))/7,"")</f>
        <v>12.857142857142858</v>
      </c>
      <c r="C123" s="32">
        <f>IF(TRIM(Tabel2[[#This Row],[Datum]])&lt;&gt;"",Tabel2[[#This Row],[Datum]],"")</f>
        <v>45979</v>
      </c>
      <c r="D123" s="106">
        <v>45979</v>
      </c>
      <c r="E123" s="107"/>
      <c r="F123" s="123" t="s">
        <v>499</v>
      </c>
      <c r="G123" s="107" t="s">
        <v>21</v>
      </c>
      <c r="H123"/>
    </row>
    <row r="124" spans="1:8" ht="28.5" customHeight="1">
      <c r="A124" s="2">
        <f>IF(TRIM(Tabel2[[#This Row],[Datum]])&lt;&gt;"",WEEKNUM(Tabel2[[#This Row],[Datum]]),"")</f>
        <v>47</v>
      </c>
      <c r="B124" s="3">
        <f>IF(TRIM(Tabel2[[#This Row],[Datum]])&lt;&gt;"",(+Tabel2[[#This Row],[Datum]]-DATE(2025,8,20))/7,"")</f>
        <v>13</v>
      </c>
      <c r="C124" s="32">
        <f>IF(TRIM(Tabel2[[#This Row],[Datum]])&lt;&gt;"",Tabel2[[#This Row],[Datum]],"")</f>
        <v>45980</v>
      </c>
      <c r="D124" s="106">
        <v>45980</v>
      </c>
      <c r="E124" s="107"/>
      <c r="F124" s="123" t="s">
        <v>500</v>
      </c>
      <c r="G124" s="107" t="s">
        <v>21</v>
      </c>
      <c r="H124"/>
    </row>
    <row r="125" spans="1:8" ht="28.5" customHeight="1">
      <c r="A125" s="2">
        <f>IF(TRIM(Tabel2[[#This Row],[Datum]])&lt;&gt;"",WEEKNUM(Tabel2[[#This Row],[Datum]],2),"")</f>
        <v>47</v>
      </c>
      <c r="B125" s="3">
        <f>IF(TRIM(Tabel2[[#This Row],[Datum]])&lt;&gt;"",(+Tabel2[[#This Row],[Datum]]-DATE(2025,8,20))/7,"")</f>
        <v>13</v>
      </c>
      <c r="C125" s="32">
        <f>IF(TRIM(Tabel2[[#This Row],[Datum]])&lt;&gt;"",Tabel2[[#This Row],[Datum]],"")</f>
        <v>45980</v>
      </c>
      <c r="D125" s="106">
        <v>45980</v>
      </c>
      <c r="E125" s="107"/>
      <c r="F125" s="108" t="s">
        <v>45</v>
      </c>
      <c r="H125"/>
    </row>
    <row r="126" spans="1:8" ht="28.5" customHeight="1">
      <c r="A126" s="2">
        <f>IF(TRIM(Tabel2[[#This Row],[Datum]])&lt;&gt;"",WEEKNUM(Tabel2[[#This Row],[Datum]],2),"")</f>
        <v>47</v>
      </c>
      <c r="B126" s="3">
        <f>IF(TRIM(Tabel2[[#This Row],[Datum]])&lt;&gt;"",(+Tabel2[[#This Row],[Datum]]-DATE(2025,8,20))/7,"")</f>
        <v>13.142857142857142</v>
      </c>
      <c r="C126" s="32">
        <f>IF(TRIM(Tabel2[[#This Row],[Datum]])&lt;&gt;"",Tabel2[[#This Row],[Datum]],"")</f>
        <v>45981</v>
      </c>
      <c r="D126" s="106">
        <v>45981</v>
      </c>
      <c r="E126" s="107"/>
      <c r="F126" s="108" t="s">
        <v>45</v>
      </c>
      <c r="H126"/>
    </row>
    <row r="127" spans="1:8" ht="28.5" customHeight="1">
      <c r="A127" s="2">
        <f>IF(TRIM(Tabel2[[#This Row],[Datum]])&lt;&gt;"",WEEKNUM(Tabel2[[#This Row],[Datum]],2),"")</f>
        <v>47</v>
      </c>
      <c r="B127" s="3">
        <f>IF(TRIM(Tabel2[[#This Row],[Datum]])&lt;&gt;"",(+Tabel2[[#This Row],[Datum]]-DATE(2025,8,20))/7,"")</f>
        <v>13.285714285714286</v>
      </c>
      <c r="C127" s="32">
        <f>IF(TRIM(Tabel2[[#This Row],[Datum]])&lt;&gt;"",Tabel2[[#This Row],[Datum]],"")</f>
        <v>45982</v>
      </c>
      <c r="D127" s="106">
        <v>45982</v>
      </c>
      <c r="E127" s="107"/>
      <c r="F127" s="108" t="s">
        <v>45</v>
      </c>
      <c r="H127"/>
    </row>
    <row r="128" spans="1:8" ht="28.5" customHeight="1">
      <c r="A128" s="2">
        <f>IF(TRIM(Tabel2[[#This Row],[Datum]])&lt;&gt;"",WEEKNUM(Tabel2[[#This Row],[Datum]],2),"")</f>
        <v>48</v>
      </c>
      <c r="B128" s="3">
        <f>IF(TRIM(Tabel2[[#This Row],[Datum]])&lt;&gt;"",(+Tabel2[[#This Row],[Datum]]-DATE(2025,8,20))/7,"")</f>
        <v>13.714285714285714</v>
      </c>
      <c r="C128" s="32">
        <f>IF(TRIM(Tabel2[[#This Row],[Datum]])&lt;&gt;"",Tabel2[[#This Row],[Datum]],"")</f>
        <v>45985</v>
      </c>
      <c r="D128" s="106">
        <v>45985</v>
      </c>
      <c r="E128" s="107"/>
      <c r="F128" s="108" t="s">
        <v>501</v>
      </c>
      <c r="G128" s="107" t="s">
        <v>9</v>
      </c>
      <c r="H128"/>
    </row>
    <row r="129" spans="1:8" ht="28.5" customHeight="1">
      <c r="A129" s="2" t="str">
        <f>IF(TRIM(Tabel2[[#This Row],[Datum]])&lt;&gt;"",WEEKNUM(Tabel2[[#This Row],[Datum]]),"")</f>
        <v/>
      </c>
      <c r="B129" s="3" t="str">
        <f>IF(TRIM(Tabel2[[#This Row],[Datum]])&lt;&gt;"",(+Tabel2[[#This Row],[Datum]]-DATE(2025,8,20))/7,"")</f>
        <v/>
      </c>
      <c r="C129" s="32" t="str">
        <f>IF(TRIM(Tabel2[[#This Row],[Datum]])&lt;&gt;"",Tabel2[[#This Row],[Datum]],"")</f>
        <v/>
      </c>
      <c r="D129" s="106"/>
      <c r="E129" s="107"/>
      <c r="F129" s="112" t="s">
        <v>502</v>
      </c>
      <c r="G129" s="107" t="s">
        <v>21</v>
      </c>
      <c r="H129"/>
    </row>
    <row r="130" spans="1:8" ht="28.5" customHeight="1">
      <c r="A130" s="2">
        <f>IF(TRIM(Tabel2[[#This Row],[Datum]])&lt;&gt;"",WEEKNUM(Tabel2[[#This Row],[Datum]],2),"")</f>
        <v>48</v>
      </c>
      <c r="B130" s="3">
        <f>IF(TRIM(Tabel2[[#This Row],[Datum]])&lt;&gt;"",(+Tabel2[[#This Row],[Datum]]-DATE(2025,8,20))/7,"")</f>
        <v>13.714285714285714</v>
      </c>
      <c r="C130" s="32">
        <f>IF(TRIM(Tabel2[[#This Row],[Datum]])&lt;&gt;"",Tabel2[[#This Row],[Datum]],"")</f>
        <v>45985</v>
      </c>
      <c r="D130" s="106">
        <v>45985</v>
      </c>
      <c r="E130" s="107"/>
      <c r="F130" s="108" t="s">
        <v>503</v>
      </c>
      <c r="H130"/>
    </row>
    <row r="131" spans="1:8" ht="28.5" customHeight="1">
      <c r="A131" s="2">
        <f>IF(TRIM(Tabel2[[#This Row],[Datum]])&lt;&gt;"",WEEKNUM(Tabel2[[#This Row],[Datum]]),"")</f>
        <v>48</v>
      </c>
      <c r="B131" s="3">
        <f>IF(TRIM(Tabel2[[#This Row],[Datum]])&lt;&gt;"",(+Tabel2[[#This Row],[Datum]]-DATE(2025,8,20))/7,"")</f>
        <v>13.714285714285714</v>
      </c>
      <c r="C131" s="32">
        <f>IF(TRIM(Tabel2[[#This Row],[Datum]])&lt;&gt;"",Tabel2[[#This Row],[Datum]],"")</f>
        <v>45985</v>
      </c>
      <c r="D131" s="106">
        <v>45985</v>
      </c>
      <c r="E131" s="107"/>
      <c r="F131" s="112" t="s">
        <v>124</v>
      </c>
      <c r="H131"/>
    </row>
    <row r="132" spans="1:8" ht="28.5" customHeight="1">
      <c r="A132" s="2">
        <f>IF(TRIM(Tabel2[[#This Row],[Datum]])&lt;&gt;"",WEEKNUM(Tabel2[[#This Row],[Datum]],2),"")</f>
        <v>48</v>
      </c>
      <c r="B132" s="3">
        <f>IF(TRIM(Tabel2[[#This Row],[Datum]])&lt;&gt;"",(+Tabel2[[#This Row],[Datum]]-DATE(2025,8,20))/7,"")</f>
        <v>13.857142857142858</v>
      </c>
      <c r="C132" s="32">
        <f>IF(TRIM(Tabel2[[#This Row],[Datum]])&lt;&gt;"",Tabel2[[#This Row],[Datum]],"")</f>
        <v>45986</v>
      </c>
      <c r="D132" s="106">
        <v>45986</v>
      </c>
      <c r="E132" s="107"/>
      <c r="F132" s="108" t="s">
        <v>504</v>
      </c>
      <c r="H132"/>
    </row>
    <row r="133" spans="1:8" ht="28.5" customHeight="1">
      <c r="A133" s="2">
        <f>IF(TRIM(Tabel2[[#This Row],[Datum]])&lt;&gt;"",WEEKNUM(Tabel2[[#This Row],[Datum]]),"")</f>
        <v>48</v>
      </c>
      <c r="B133" s="3">
        <f>IF(TRIM(Tabel2[[#This Row],[Datum]])&lt;&gt;"",(+Tabel2[[#This Row],[Datum]]-DATE(2025,8,20))/7,"")</f>
        <v>13.857142857142858</v>
      </c>
      <c r="C133" s="32">
        <f>IF(TRIM(Tabel2[[#This Row],[Datum]])&lt;&gt;"",Tabel2[[#This Row],[Datum]],"")</f>
        <v>45986</v>
      </c>
      <c r="D133" s="106">
        <v>45986</v>
      </c>
      <c r="E133" s="107"/>
      <c r="F133" s="124" t="s">
        <v>505</v>
      </c>
      <c r="G133" s="107" t="s">
        <v>21</v>
      </c>
      <c r="H133"/>
    </row>
    <row r="134" spans="1:8" ht="28.5" customHeight="1">
      <c r="A134" s="2">
        <f>IF(TRIM(Tabel2[[#This Row],[Datum]])&lt;&gt;"",WEEKNUM(Tabel2[[#This Row],[Datum]],2),"")</f>
        <v>48</v>
      </c>
      <c r="B134" s="3">
        <f>IF(TRIM(Tabel2[[#This Row],[Datum]])&lt;&gt;"",(+Tabel2[[#This Row],[Datum]]-DATE(2025,8,20))/7,"")</f>
        <v>14</v>
      </c>
      <c r="C134" s="32">
        <f>IF(TRIM(Tabel2[[#This Row],[Datum]])&lt;&gt;"",Tabel2[[#This Row],[Datum]],"")</f>
        <v>45987</v>
      </c>
      <c r="D134" s="106">
        <v>45987</v>
      </c>
      <c r="E134" s="107"/>
      <c r="F134" s="108"/>
      <c r="H134"/>
    </row>
    <row r="135" spans="1:8" ht="28.5" customHeight="1">
      <c r="A135" s="2">
        <f>IF(TRIM(Tabel2[[#This Row],[Datum]])&lt;&gt;"",WEEKNUM(Tabel2[[#This Row],[Datum]],2),"")</f>
        <v>48</v>
      </c>
      <c r="B135" s="3">
        <f>IF(TRIM(Tabel2[[#This Row],[Datum]])&lt;&gt;"",(+Tabel2[[#This Row],[Datum]]-DATE(2025,8,20))/7,"")</f>
        <v>14.142857142857142</v>
      </c>
      <c r="C135" s="32">
        <f>IF(TRIM(Tabel2[[#This Row],[Datum]])&lt;&gt;"",Tabel2[[#This Row],[Datum]],"")</f>
        <v>45988</v>
      </c>
      <c r="D135" s="106">
        <v>45988</v>
      </c>
      <c r="E135" s="107"/>
      <c r="F135" s="114" t="s">
        <v>506</v>
      </c>
      <c r="H135"/>
    </row>
    <row r="136" spans="1:8" ht="28.5" customHeight="1">
      <c r="A136" s="2">
        <f>IF(TRIM(Tabel2[[#This Row],[Datum]])&lt;&gt;"",WEEKNUM(Tabel2[[#This Row],[Datum]],2),"")</f>
        <v>48</v>
      </c>
      <c r="B136" s="3">
        <f>IF(TRIM(Tabel2[[#This Row],[Datum]])&lt;&gt;"",(+Tabel2[[#This Row],[Datum]]-DATE(2025,8,20))/7,"")</f>
        <v>14.285714285714286</v>
      </c>
      <c r="C136" s="32">
        <f>IF(TRIM(Tabel2[[#This Row],[Datum]])&lt;&gt;"",Tabel2[[#This Row],[Datum]],"")</f>
        <v>45989</v>
      </c>
      <c r="D136" s="106">
        <v>45989</v>
      </c>
      <c r="E136" s="107"/>
      <c r="F136" s="108" t="s">
        <v>481</v>
      </c>
      <c r="H136"/>
    </row>
    <row r="137" spans="1:8" ht="28.5" customHeight="1">
      <c r="A137" s="2">
        <f>IF(TRIM(Tabel2[[#This Row],[Datum]])&lt;&gt;"",WEEKNUM(Tabel2[[#This Row],[Datum]],2),"")</f>
        <v>49</v>
      </c>
      <c r="B137" s="3">
        <f>IF(TRIM(Tabel2[[#This Row],[Datum]])&lt;&gt;"",(+Tabel2[[#This Row],[Datum]]-DATE(2025,8,20))/7,"")</f>
        <v>14.714285714285714</v>
      </c>
      <c r="C137" s="32">
        <f>IF(TRIM(Tabel2[[#This Row],[Datum]])&lt;&gt;"",Tabel2[[#This Row],[Datum]],"")</f>
        <v>45992</v>
      </c>
      <c r="D137" s="106">
        <v>45992</v>
      </c>
      <c r="E137" s="107"/>
      <c r="F137" s="108" t="s">
        <v>129</v>
      </c>
      <c r="G137" s="107" t="s">
        <v>9</v>
      </c>
      <c r="H137"/>
    </row>
    <row r="138" spans="1:8" ht="28.5" customHeight="1">
      <c r="A138" s="2" t="str">
        <f>IF(TRIM(Tabel2[[#This Row],[Datum]])&lt;&gt;"",WEEKNUM(Tabel2[[#This Row],[Datum]]),"")</f>
        <v/>
      </c>
      <c r="B138" s="3" t="str">
        <f>IF(TRIM(Tabel2[[#This Row],[Datum]])&lt;&gt;"",(+Tabel2[[#This Row],[Datum]]-DATE(2025,8,20))/7,"")</f>
        <v/>
      </c>
      <c r="C138" s="32" t="str">
        <f>IF(TRIM(Tabel2[[#This Row],[Datum]])&lt;&gt;"",Tabel2[[#This Row],[Datum]],"")</f>
        <v/>
      </c>
      <c r="D138" s="106"/>
      <c r="E138" s="107"/>
      <c r="F138" s="46" t="s">
        <v>507</v>
      </c>
      <c r="G138" s="107" t="s">
        <v>21</v>
      </c>
      <c r="H138"/>
    </row>
    <row r="139" spans="1:8" ht="28.5" customHeight="1">
      <c r="A139" s="2">
        <f>IF(TRIM(Tabel2[[#This Row],[Datum]])&lt;&gt;"",WEEKNUM(Tabel2[[#This Row],[Datum]],2),"")</f>
        <v>49</v>
      </c>
      <c r="B139" s="3">
        <f>IF(TRIM(Tabel2[[#This Row],[Datum]])&lt;&gt;"",(+Tabel2[[#This Row],[Datum]]-DATE(2025,8,20))/7,"")</f>
        <v>14.714285714285714</v>
      </c>
      <c r="C139" s="32">
        <f>IF(TRIM(Tabel2[[#This Row],[Datum]])&lt;&gt;"",Tabel2[[#This Row],[Datum]],"")</f>
        <v>45992</v>
      </c>
      <c r="D139" s="106">
        <v>45992</v>
      </c>
      <c r="E139" s="107"/>
      <c r="F139" s="114" t="s">
        <v>35</v>
      </c>
      <c r="G139" s="107" t="s">
        <v>91</v>
      </c>
      <c r="H139"/>
    </row>
    <row r="140" spans="1:8" ht="28.5" customHeight="1">
      <c r="A140" s="2">
        <f>IF(TRIM(Tabel2[[#This Row],[Datum]])&lt;&gt;"",WEEKNUM(Tabel2[[#This Row],[Datum]],2),"")</f>
        <v>49</v>
      </c>
      <c r="B140" s="3">
        <f>IF(TRIM(Tabel2[[#This Row],[Datum]])&lt;&gt;"",(+Tabel2[[#This Row],[Datum]]-DATE(2025,8,20))/7,"")</f>
        <v>14.857142857142858</v>
      </c>
      <c r="C140" s="32">
        <f>IF(TRIM(Tabel2[[#This Row],[Datum]])&lt;&gt;"",Tabel2[[#This Row],[Datum]],"")</f>
        <v>45993</v>
      </c>
      <c r="D140" s="106">
        <v>45993</v>
      </c>
      <c r="E140" s="107"/>
      <c r="F140" s="108" t="s">
        <v>244</v>
      </c>
      <c r="H140"/>
    </row>
    <row r="141" spans="1:8" ht="28.5" customHeight="1">
      <c r="A141" s="8">
        <v>49</v>
      </c>
      <c r="B141" s="9">
        <v>15</v>
      </c>
      <c r="C141" s="36">
        <v>45993</v>
      </c>
      <c r="D141" s="110">
        <v>45993</v>
      </c>
      <c r="E141" s="111"/>
      <c r="F141" s="111" t="s">
        <v>132</v>
      </c>
      <c r="G141" s="111"/>
      <c r="H141"/>
    </row>
    <row r="142" spans="1:8" ht="28.5" customHeight="1">
      <c r="A142" s="2">
        <f>IF(TRIM(Tabel2[[#This Row],[Datum]])&lt;&gt;"",WEEKNUM(Tabel2[[#This Row],[Datum]],2),"")</f>
        <v>49</v>
      </c>
      <c r="B142" s="3">
        <f>IF(TRIM(Tabel2[[#This Row],[Datum]])&lt;&gt;"",(+Tabel2[[#This Row],[Datum]]-DATE(2025,8,20))/7,"")</f>
        <v>15</v>
      </c>
      <c r="C142" s="32">
        <f>IF(TRIM(Tabel2[[#This Row],[Datum]])&lt;&gt;"",Tabel2[[#This Row],[Datum]],"")</f>
        <v>45994</v>
      </c>
      <c r="D142" s="106">
        <v>45994</v>
      </c>
      <c r="E142" s="107"/>
      <c r="F142" s="114" t="s">
        <v>133</v>
      </c>
      <c r="H142"/>
    </row>
    <row r="143" spans="1:8" ht="28.5" customHeight="1">
      <c r="A143" s="2">
        <f>IF(TRIM(Tabel2[[#This Row],[Datum]])&lt;&gt;"",WEEKNUM(Tabel2[[#This Row],[Datum]],2),"")</f>
        <v>49</v>
      </c>
      <c r="B143" s="3">
        <f>IF(TRIM(Tabel2[[#This Row],[Datum]])&lt;&gt;"",(+Tabel2[[#This Row],[Datum]]-DATE(2025,8,20))/7,"")</f>
        <v>15.142857142857142</v>
      </c>
      <c r="C143" s="32">
        <f>IF(TRIM(Tabel2[[#This Row],[Datum]])&lt;&gt;"",Tabel2[[#This Row],[Datum]],"")</f>
        <v>45995</v>
      </c>
      <c r="D143" s="106">
        <v>45995</v>
      </c>
      <c r="E143" s="107"/>
      <c r="F143" s="108"/>
      <c r="H143"/>
    </row>
    <row r="144" spans="1:8" ht="28.5" customHeight="1">
      <c r="A144" s="2">
        <f>IF(TRIM(Tabel2[[#This Row],[Datum]])&lt;&gt;"",WEEKNUM(Tabel2[[#This Row],[Datum]],2),"")</f>
        <v>49</v>
      </c>
      <c r="B144" s="3">
        <f>IF(TRIM(Tabel2[[#This Row],[Datum]])&lt;&gt;"",(+Tabel2[[#This Row],[Datum]]-DATE(2025,8,20))/7,"")</f>
        <v>15.285714285714286</v>
      </c>
      <c r="C144" s="32">
        <f>IF(TRIM(Tabel2[[#This Row],[Datum]])&lt;&gt;"",Tabel2[[#This Row],[Datum]],"")</f>
        <v>45996</v>
      </c>
      <c r="D144" s="106">
        <v>45996</v>
      </c>
      <c r="E144" s="107"/>
      <c r="F144" s="108"/>
      <c r="H144"/>
    </row>
    <row r="145" spans="1:8" ht="28.5" customHeight="1">
      <c r="A145" s="2">
        <f>IF(TRIM(Tabel2[[#This Row],[Datum]])&lt;&gt;"",WEEKNUM(Tabel2[[#This Row],[Datum]],2),"")</f>
        <v>50</v>
      </c>
      <c r="B145" s="3">
        <f>IF(TRIM(Tabel2[[#This Row],[Datum]])&lt;&gt;"",(+Tabel2[[#This Row],[Datum]]-DATE(2025,8,20))/7,"")</f>
        <v>15.714285714285714</v>
      </c>
      <c r="C145" s="32">
        <f>IF(TRIM(Tabel2[[#This Row],[Datum]])&lt;&gt;"",Tabel2[[#This Row],[Datum]],"")</f>
        <v>45999</v>
      </c>
      <c r="D145" s="106">
        <v>45999</v>
      </c>
      <c r="E145" s="107"/>
      <c r="F145" s="108" t="s">
        <v>134</v>
      </c>
      <c r="G145" s="107" t="s">
        <v>9</v>
      </c>
      <c r="H145"/>
    </row>
    <row r="146" spans="1:8" ht="28.5" customHeight="1">
      <c r="A146" s="2">
        <f>IF(TRIM(Tabel2[[#This Row],[Datum]])&lt;&gt;"",WEEKNUM(Tabel2[[#This Row],[Datum]],2),"")</f>
        <v>50</v>
      </c>
      <c r="B146" s="3">
        <f>IF(TRIM(Tabel2[[#This Row],[Datum]])&lt;&gt;"",(+Tabel2[[#This Row],[Datum]]-DATE(2025,8,20))/7,"")</f>
        <v>15.714285714285714</v>
      </c>
      <c r="C146" s="32">
        <f>IF(TRIM(Tabel2[[#This Row],[Datum]])&lt;&gt;"",Tabel2[[#This Row],[Datum]],"")</f>
        <v>45999</v>
      </c>
      <c r="D146" s="106">
        <v>45999</v>
      </c>
      <c r="E146" s="107"/>
      <c r="F146" s="108" t="s">
        <v>45</v>
      </c>
      <c r="H146"/>
    </row>
    <row r="147" spans="1:8" ht="28.5" customHeight="1">
      <c r="A147" s="2">
        <f>IF(TRIM(Tabel2[[#This Row],[Datum]])&lt;&gt;"",WEEKNUM(Tabel2[[#This Row],[Datum]],2),"")</f>
        <v>50</v>
      </c>
      <c r="B147" s="3">
        <f>IF(TRIM(Tabel2[[#This Row],[Datum]])&lt;&gt;"",(+Tabel2[[#This Row],[Datum]]-DATE(2025,8,20))/7,"")</f>
        <v>15.857142857142858</v>
      </c>
      <c r="C147" s="32">
        <f>IF(TRIM(Tabel2[[#This Row],[Datum]])&lt;&gt;"",Tabel2[[#This Row],[Datum]],"")</f>
        <v>46000</v>
      </c>
      <c r="D147" s="106">
        <v>46000</v>
      </c>
      <c r="E147" s="107"/>
      <c r="F147" s="108" t="s">
        <v>45</v>
      </c>
      <c r="H147"/>
    </row>
    <row r="148" spans="1:8" ht="28.5" customHeight="1">
      <c r="A148" s="2">
        <f>IF(TRIM(Tabel2[[#This Row],[Datum]])&lt;&gt;"",WEEKNUM(Tabel2[[#This Row],[Datum]]),"")</f>
        <v>50</v>
      </c>
      <c r="B148" s="3">
        <f>IF(TRIM(Tabel2[[#This Row],[Datum]])&lt;&gt;"",(+Tabel2[[#This Row],[Datum]]-DATE(2025,8,20))/7,"")</f>
        <v>15.857142857142858</v>
      </c>
      <c r="C148" s="32">
        <f>IF(TRIM(Tabel2[[#This Row],[Datum]])&lt;&gt;"",Tabel2[[#This Row],[Datum]],"")</f>
        <v>46000</v>
      </c>
      <c r="D148" s="106">
        <v>46000</v>
      </c>
      <c r="E148" s="107"/>
      <c r="F148" s="114" t="s">
        <v>508</v>
      </c>
      <c r="G148" s="107" t="s">
        <v>91</v>
      </c>
      <c r="H148"/>
    </row>
    <row r="149" spans="1:8" ht="28.5" customHeight="1">
      <c r="A149" s="2">
        <f>IF(TRIM(Tabel2[[#This Row],[Datum]])&lt;&gt;"",WEEKNUM(Tabel2[[#This Row],[Datum]]),"")</f>
        <v>50</v>
      </c>
      <c r="B149" s="3">
        <f>IF(TRIM(Tabel2[[#This Row],[Datum]])&lt;&gt;"",(+Tabel2[[#This Row],[Datum]]-DATE(2025,8,20))/7,"")</f>
        <v>15.857142857142858</v>
      </c>
      <c r="C149" s="32">
        <f>IF(TRIM(Tabel2[[#This Row],[Datum]])&lt;&gt;"",Tabel2[[#This Row],[Datum]],"")</f>
        <v>46000</v>
      </c>
      <c r="D149" s="106">
        <v>46000</v>
      </c>
      <c r="E149" s="107"/>
      <c r="F149" s="112" t="s">
        <v>509</v>
      </c>
      <c r="H149"/>
    </row>
    <row r="150" spans="1:8" ht="28.5" customHeight="1">
      <c r="A150" s="2">
        <f>IF(TRIM(Tabel2[[#This Row],[Datum]])&lt;&gt;"",WEEKNUM(Tabel2[[#This Row],[Datum]],2),"")</f>
        <v>50</v>
      </c>
      <c r="B150" s="3">
        <f>IF(TRIM(Tabel2[[#This Row],[Datum]])&lt;&gt;"",(+Tabel2[[#This Row],[Datum]]-DATE(2025,8,20))/7,"")</f>
        <v>16</v>
      </c>
      <c r="C150" s="32">
        <f>IF(TRIM(Tabel2[[#This Row],[Datum]])&lt;&gt;"",Tabel2[[#This Row],[Datum]],"")</f>
        <v>46001</v>
      </c>
      <c r="D150" s="106">
        <v>46001</v>
      </c>
      <c r="E150" s="107"/>
      <c r="F150" s="108" t="s">
        <v>45</v>
      </c>
      <c r="H150"/>
    </row>
    <row r="151" spans="1:8" ht="28.5" customHeight="1">
      <c r="A151" s="2">
        <f>IF(TRIM(Tabel2[[#This Row],[Datum]])&lt;&gt;"",WEEKNUM(Tabel2[[#This Row],[Datum]],2),"")</f>
        <v>50</v>
      </c>
      <c r="B151" s="3">
        <f>IF(TRIM(Tabel2[[#This Row],[Datum]])&lt;&gt;"",(+Tabel2[[#This Row],[Datum]]-DATE(2025,8,20))/7,"")</f>
        <v>16.142857142857142</v>
      </c>
      <c r="C151" s="32">
        <f>IF(TRIM(Tabel2[[#This Row],[Datum]])&lt;&gt;"",Tabel2[[#This Row],[Datum]],"")</f>
        <v>46002</v>
      </c>
      <c r="D151" s="106">
        <v>46002</v>
      </c>
      <c r="E151" s="107"/>
      <c r="F151" s="108" t="s">
        <v>45</v>
      </c>
      <c r="H151"/>
    </row>
    <row r="152" spans="1:8" ht="28.5" customHeight="1">
      <c r="A152" s="2">
        <f>IF(TRIM(Tabel2[[#This Row],[Datum]])&lt;&gt;"",WEEKNUM(Tabel2[[#This Row],[Datum]],2),"")</f>
        <v>50</v>
      </c>
      <c r="B152" s="3">
        <f>IF(TRIM(Tabel2[[#This Row],[Datum]])&lt;&gt;"",(+Tabel2[[#This Row],[Datum]]-DATE(2025,8,20))/7,"")</f>
        <v>16.285714285714285</v>
      </c>
      <c r="C152" s="32">
        <f>IF(TRIM(Tabel2[[#This Row],[Datum]])&lt;&gt;"",Tabel2[[#This Row],[Datum]],"")</f>
        <v>46003</v>
      </c>
      <c r="D152" s="106">
        <v>46003</v>
      </c>
      <c r="E152" s="107"/>
      <c r="F152" s="108" t="s">
        <v>45</v>
      </c>
      <c r="H152"/>
    </row>
    <row r="153" spans="1:8" ht="28.5" customHeight="1">
      <c r="A153" s="2">
        <f>IF(TRIM(Tabel2[[#This Row],[Datum]])&lt;&gt;"",WEEKNUM(Tabel2[[#This Row],[Datum]],2),"")</f>
        <v>51</v>
      </c>
      <c r="B153" s="3">
        <f>IF(TRIM(Tabel2[[#This Row],[Datum]])&lt;&gt;"",(+Tabel2[[#This Row],[Datum]]-DATE(2025,8,20))/7,"")</f>
        <v>16.714285714285715</v>
      </c>
      <c r="C153" s="32">
        <f>IF(TRIM(Tabel2[[#This Row],[Datum]])&lt;&gt;"",Tabel2[[#This Row],[Datum]],"")</f>
        <v>46006</v>
      </c>
      <c r="D153" s="106">
        <v>46006</v>
      </c>
      <c r="E153" s="107"/>
      <c r="F153" s="108" t="s">
        <v>145</v>
      </c>
      <c r="G153" s="107" t="s">
        <v>9</v>
      </c>
      <c r="H153"/>
    </row>
    <row r="154" spans="1:8" ht="28.5" customHeight="1">
      <c r="A154" s="2">
        <f>IF(TRIM(Tabel2[[#This Row],[Datum]])&lt;&gt;"",WEEKNUM(Tabel2[[#This Row],[Datum]],2),"")</f>
        <v>51</v>
      </c>
      <c r="B154" s="3">
        <f>IF(TRIM(Tabel2[[#This Row],[Datum]])&lt;&gt;"",(+Tabel2[[#This Row],[Datum]]-DATE(2025,8,20))/7,"")</f>
        <v>16.714285714285715</v>
      </c>
      <c r="C154" s="32">
        <f>IF(TRIM(Tabel2[[#This Row],[Datum]])&lt;&gt;"",Tabel2[[#This Row],[Datum]],"")</f>
        <v>46006</v>
      </c>
      <c r="D154" s="106">
        <v>46006</v>
      </c>
      <c r="E154" s="107"/>
      <c r="F154" s="108"/>
      <c r="H154"/>
    </row>
    <row r="155" spans="1:8" ht="28.5" customHeight="1">
      <c r="A155" s="2">
        <f>IF(TRIM(Tabel2[[#This Row],[Datum]])&lt;&gt;"",WEEKNUM(Tabel2[[#This Row],[Datum]],2),"")</f>
        <v>51</v>
      </c>
      <c r="B155" s="3">
        <f>IF(TRIM(Tabel2[[#This Row],[Datum]])&lt;&gt;"",(+Tabel2[[#This Row],[Datum]]-DATE(2025,8,20))/7,"")</f>
        <v>16.857142857142858</v>
      </c>
      <c r="C155" s="32">
        <f>IF(TRIM(Tabel2[[#This Row],[Datum]])&lt;&gt;"",Tabel2[[#This Row],[Datum]],"")</f>
        <v>46007</v>
      </c>
      <c r="D155" s="106">
        <v>46007</v>
      </c>
      <c r="E155" s="107"/>
      <c r="F155" s="108"/>
      <c r="H155"/>
    </row>
    <row r="156" spans="1:8" ht="28.5" customHeight="1">
      <c r="A156" s="2">
        <f>IF(TRIM(Tabel2[[#This Row],[Datum]])&lt;&gt;"",WEEKNUM(Tabel2[[#This Row],[Datum]],2),"")</f>
        <v>51</v>
      </c>
      <c r="B156" s="3">
        <f>IF(TRIM(Tabel2[[#This Row],[Datum]])&lt;&gt;"",(+Tabel2[[#This Row],[Datum]]-DATE(2025,8,20))/7,"")</f>
        <v>17</v>
      </c>
      <c r="C156" s="32">
        <f>IF(TRIM(Tabel2[[#This Row],[Datum]])&lt;&gt;"",Tabel2[[#This Row],[Datum]],"")</f>
        <v>46008</v>
      </c>
      <c r="D156" s="106">
        <v>46008</v>
      </c>
      <c r="E156" s="107"/>
      <c r="F156" s="108"/>
      <c r="H156"/>
    </row>
    <row r="157" spans="1:8" ht="28.5" customHeight="1">
      <c r="A157" s="2">
        <f>IF(TRIM(Tabel2[[#This Row],[Datum]])&lt;&gt;"",WEEKNUM(Tabel2[[#This Row],[Datum]],2),"")</f>
        <v>51</v>
      </c>
      <c r="B157" s="3">
        <f>IF(TRIM(Tabel2[[#This Row],[Datum]])&lt;&gt;"",(+Tabel2[[#This Row],[Datum]]-DATE(2025,8,20))/7,"")</f>
        <v>17.142857142857142</v>
      </c>
      <c r="C157" s="32">
        <f>IF(TRIM(Tabel2[[#This Row],[Datum]])&lt;&gt;"",Tabel2[[#This Row],[Datum]],"")</f>
        <v>46009</v>
      </c>
      <c r="D157" s="106">
        <v>46009</v>
      </c>
      <c r="E157" s="107"/>
      <c r="F157" s="108"/>
      <c r="H157"/>
    </row>
    <row r="158" spans="1:8" ht="28.5" customHeight="1">
      <c r="A158" s="2">
        <f>IF(TRIM(Tabel2[[#This Row],[Datum]])&lt;&gt;"",WEEKNUM(Tabel2[[#This Row],[Datum]],2),"")</f>
        <v>51</v>
      </c>
      <c r="B158" s="3">
        <f>IF(TRIM(Tabel2[[#This Row],[Datum]])&lt;&gt;"",(+Tabel2[[#This Row],[Datum]]-DATE(2025,8,20))/7,"")</f>
        <v>17.285714285714285</v>
      </c>
      <c r="C158" s="32">
        <f>IF(TRIM(Tabel2[[#This Row],[Datum]])&lt;&gt;"",Tabel2[[#This Row],[Datum]],"")</f>
        <v>46010</v>
      </c>
      <c r="D158" s="106">
        <v>46010</v>
      </c>
      <c r="E158" s="107"/>
      <c r="F158" s="108" t="s">
        <v>510</v>
      </c>
      <c r="H158"/>
    </row>
    <row r="159" spans="1:8" ht="28.5" customHeight="1">
      <c r="A159" s="2">
        <f>IF(TRIM(Tabel2[[#This Row],[Datum]])&lt;&gt;"",WEEKNUM(Tabel2[[#This Row],[Datum]],2),"")</f>
        <v>52</v>
      </c>
      <c r="B159" s="3">
        <f>IF(TRIM(Tabel2[[#This Row],[Datum]])&lt;&gt;"",(+Tabel2[[#This Row],[Datum]]-DATE(2025,8,20))/7,"")</f>
        <v>17.714285714285715</v>
      </c>
      <c r="C159" s="32">
        <f>IF(TRIM(Tabel2[[#This Row],[Datum]])&lt;&gt;"",Tabel2[[#This Row],[Datum]],"")</f>
        <v>46013</v>
      </c>
      <c r="D159" s="106">
        <v>46013</v>
      </c>
      <c r="E159" s="107"/>
      <c r="F159" s="108" t="s">
        <v>149</v>
      </c>
      <c r="G159" s="107" t="s">
        <v>9</v>
      </c>
      <c r="H159"/>
    </row>
    <row r="160" spans="1:8" ht="28.5" customHeight="1">
      <c r="A160" s="2">
        <f>IF(TRIM(Tabel2[[#This Row],[Datum]])&lt;&gt;"",WEEKNUM(Tabel2[[#This Row],[Datum]],2),"")</f>
        <v>52</v>
      </c>
      <c r="B160" s="3">
        <f>IF(TRIM(Tabel2[[#This Row],[Datum]])&lt;&gt;"",(+Tabel2[[#This Row],[Datum]]-DATE(2025,8,20))/7,"")</f>
        <v>17.714285714285715</v>
      </c>
      <c r="C160" s="32">
        <f>IF(TRIM(Tabel2[[#This Row],[Datum]])&lt;&gt;"",Tabel2[[#This Row],[Datum]],"")</f>
        <v>46013</v>
      </c>
      <c r="D160" s="106">
        <v>46013</v>
      </c>
      <c r="E160" s="107"/>
      <c r="F160" s="108" t="s">
        <v>511</v>
      </c>
      <c r="H160"/>
    </row>
    <row r="161" spans="1:8" ht="28.5" customHeight="1">
      <c r="A161" s="2">
        <f>IF(TRIM(Tabel2[[#This Row],[Datum]])&lt;&gt;"",WEEKNUM(Tabel2[[#This Row],[Datum]],2),"")</f>
        <v>52</v>
      </c>
      <c r="B161" s="3">
        <f>IF(TRIM(Tabel2[[#This Row],[Datum]])&lt;&gt;"",(+Tabel2[[#This Row],[Datum]]-DATE(2025,8,20))/7,"")</f>
        <v>17.857142857142858</v>
      </c>
      <c r="C161" s="32">
        <f>IF(TRIM(Tabel2[[#This Row],[Datum]])&lt;&gt;"",Tabel2[[#This Row],[Datum]],"")</f>
        <v>46014</v>
      </c>
      <c r="D161" s="106">
        <v>46014</v>
      </c>
      <c r="E161" s="107"/>
      <c r="F161" s="108" t="s">
        <v>511</v>
      </c>
      <c r="H161"/>
    </row>
    <row r="162" spans="1:8" ht="28.5" customHeight="1">
      <c r="A162" s="2">
        <f>IF(TRIM(Tabel2[[#This Row],[Datum]])&lt;&gt;"",WEEKNUM(Tabel2[[#This Row],[Datum]],2),"")</f>
        <v>52</v>
      </c>
      <c r="B162" s="3">
        <f>IF(TRIM(Tabel2[[#This Row],[Datum]])&lt;&gt;"",(+Tabel2[[#This Row],[Datum]]-DATE(2025,8,20))/7,"")</f>
        <v>18</v>
      </c>
      <c r="C162" s="32">
        <f>IF(TRIM(Tabel2[[#This Row],[Datum]])&lt;&gt;"",Tabel2[[#This Row],[Datum]],"")</f>
        <v>46015</v>
      </c>
      <c r="D162" s="106">
        <v>46015</v>
      </c>
      <c r="E162" s="107"/>
      <c r="F162" s="108" t="s">
        <v>511</v>
      </c>
      <c r="H162"/>
    </row>
    <row r="163" spans="1:8" ht="28.5" customHeight="1">
      <c r="A163" s="2">
        <f>IF(TRIM(Tabel2[[#This Row],[Datum]])&lt;&gt;"",WEEKNUM(Tabel2[[#This Row],[Datum]],2),"")</f>
        <v>52</v>
      </c>
      <c r="B163" s="3">
        <f>IF(TRIM(Tabel2[[#This Row],[Datum]])&lt;&gt;"",(+Tabel2[[#This Row],[Datum]]-DATE(2025,8,20))/7,"")</f>
        <v>18.142857142857142</v>
      </c>
      <c r="C163" s="32">
        <f>IF(TRIM(Tabel2[[#This Row],[Datum]])&lt;&gt;"",Tabel2[[#This Row],[Datum]],"")</f>
        <v>46016</v>
      </c>
      <c r="D163" s="106">
        <v>46016</v>
      </c>
      <c r="E163" s="107"/>
      <c r="F163" s="108" t="s">
        <v>511</v>
      </c>
      <c r="H163"/>
    </row>
    <row r="164" spans="1:8" ht="28.5" customHeight="1">
      <c r="A164" s="2">
        <f>IF(TRIM(Tabel2[[#This Row],[Datum]])&lt;&gt;"",WEEKNUM(Tabel2[[#This Row],[Datum]],2),"")</f>
        <v>52</v>
      </c>
      <c r="B164" s="3">
        <f>IF(TRIM(Tabel2[[#This Row],[Datum]])&lt;&gt;"",(+Tabel2[[#This Row],[Datum]]-DATE(2025,8,20))/7,"")</f>
        <v>18.285714285714285</v>
      </c>
      <c r="C164" s="32">
        <f>IF(TRIM(Tabel2[[#This Row],[Datum]])&lt;&gt;"",Tabel2[[#This Row],[Datum]],"")</f>
        <v>46017</v>
      </c>
      <c r="D164" s="106">
        <v>46017</v>
      </c>
      <c r="E164" s="107"/>
      <c r="F164" s="108" t="s">
        <v>511</v>
      </c>
      <c r="H164"/>
    </row>
    <row r="165" spans="1:8" ht="28.5" customHeight="1">
      <c r="A165" s="2">
        <f>IF(TRIM(Tabel2[[#This Row],[Datum]])&lt;&gt;"",WEEKNUM(Tabel2[[#This Row],[Datum]],2),"")</f>
        <v>53</v>
      </c>
      <c r="B165" s="3">
        <f>IF(TRIM(Tabel2[[#This Row],[Datum]])&lt;&gt;"",(+Tabel2[[#This Row],[Datum]]-DATE(2025,8,20))/7,"")</f>
        <v>18.714285714285715</v>
      </c>
      <c r="C165" s="32">
        <f>IF(TRIM(Tabel2[[#This Row],[Datum]])&lt;&gt;"",Tabel2[[#This Row],[Datum]],"")</f>
        <v>46020</v>
      </c>
      <c r="D165" s="106">
        <v>46020</v>
      </c>
      <c r="E165" s="107"/>
      <c r="F165" s="108" t="s">
        <v>151</v>
      </c>
      <c r="G165" s="107" t="s">
        <v>9</v>
      </c>
      <c r="H165"/>
    </row>
    <row r="166" spans="1:8" ht="28.5" customHeight="1">
      <c r="A166" s="2">
        <f>IF(TRIM(Tabel2[[#This Row],[Datum]])&lt;&gt;"",WEEKNUM(Tabel2[[#This Row],[Datum]],2),"")</f>
        <v>53</v>
      </c>
      <c r="B166" s="3">
        <f>IF(TRIM(Tabel2[[#This Row],[Datum]])&lt;&gt;"",(+Tabel2[[#This Row],[Datum]]-DATE(2025,8,20))/7,"")</f>
        <v>18.714285714285715</v>
      </c>
      <c r="C166" s="32">
        <f>IF(TRIM(Tabel2[[#This Row],[Datum]])&lt;&gt;"",Tabel2[[#This Row],[Datum]],"")</f>
        <v>46020</v>
      </c>
      <c r="D166" s="106">
        <v>46020</v>
      </c>
      <c r="E166" s="107"/>
      <c r="F166" s="108" t="s">
        <v>511</v>
      </c>
      <c r="H166"/>
    </row>
    <row r="167" spans="1:8" ht="28.5" customHeight="1">
      <c r="A167" s="2">
        <f>IF(TRIM(Tabel2[[#This Row],[Datum]])&lt;&gt;"",WEEKNUM(Tabel2[[#This Row],[Datum]],2),"")</f>
        <v>53</v>
      </c>
      <c r="B167" s="3">
        <f>IF(TRIM(Tabel2[[#This Row],[Datum]])&lt;&gt;"",(+Tabel2[[#This Row],[Datum]]-DATE(2025,8,20))/7,"")</f>
        <v>18.857142857142858</v>
      </c>
      <c r="C167" s="32">
        <f>IF(TRIM(Tabel2[[#This Row],[Datum]])&lt;&gt;"",Tabel2[[#This Row],[Datum]],"")</f>
        <v>46021</v>
      </c>
      <c r="D167" s="106">
        <v>46021</v>
      </c>
      <c r="E167" s="107"/>
      <c r="F167" s="108" t="s">
        <v>511</v>
      </c>
      <c r="H167"/>
    </row>
    <row r="168" spans="1:8" ht="28.5" customHeight="1">
      <c r="A168" s="2">
        <f>IF(TRIM(Tabel2[[#This Row],[Datum]])&lt;&gt;"",WEEKNUM(Tabel2[[#This Row],[Datum]],2),"")</f>
        <v>53</v>
      </c>
      <c r="B168" s="3">
        <f>IF(TRIM(Tabel2[[#This Row],[Datum]])&lt;&gt;"",(+Tabel2[[#This Row],[Datum]]-DATE(2025,8,20))/7,"")</f>
        <v>19</v>
      </c>
      <c r="C168" s="32">
        <f>IF(TRIM(Tabel2[[#This Row],[Datum]])&lt;&gt;"",Tabel2[[#This Row],[Datum]],"")</f>
        <v>46022</v>
      </c>
      <c r="D168" s="106">
        <v>46022</v>
      </c>
      <c r="E168" s="107"/>
      <c r="F168" s="108" t="s">
        <v>511</v>
      </c>
      <c r="H168"/>
    </row>
    <row r="169" spans="1:8" ht="28.5" customHeight="1">
      <c r="A169" s="2">
        <f>IF(TRIM(Tabel2[[#This Row],[Datum]])&lt;&gt;"",WEEKNUM(Tabel2[[#This Row],[Datum]],2),"")</f>
        <v>1</v>
      </c>
      <c r="B169" s="3">
        <f>IF(TRIM(Tabel2[[#This Row],[Datum]])&lt;&gt;"",(+Tabel2[[#This Row],[Datum]]-DATE(2025,8,20))/7,"")</f>
        <v>19.142857142857142</v>
      </c>
      <c r="C169" s="32">
        <f>IF(TRIM(Tabel2[[#This Row],[Datum]])&lt;&gt;"",Tabel2[[#This Row],[Datum]],"")</f>
        <v>46023</v>
      </c>
      <c r="D169" s="106">
        <v>46023</v>
      </c>
      <c r="E169" s="107"/>
      <c r="F169" s="108" t="s">
        <v>511</v>
      </c>
      <c r="H169"/>
    </row>
    <row r="170" spans="1:8" ht="28.5" customHeight="1">
      <c r="A170" s="2">
        <f>IF(TRIM(Tabel2[[#This Row],[Datum]])&lt;&gt;"",WEEKNUM(Tabel2[[#This Row],[Datum]],2),"")</f>
        <v>1</v>
      </c>
      <c r="B170" s="3">
        <f>IF(TRIM(Tabel2[[#This Row],[Datum]])&lt;&gt;"",(+Tabel2[[#This Row],[Datum]]-DATE(2025,8,20))/7,"")</f>
        <v>19.285714285714285</v>
      </c>
      <c r="C170" s="32">
        <f>IF(TRIM(Tabel2[[#This Row],[Datum]])&lt;&gt;"",Tabel2[[#This Row],[Datum]],"")</f>
        <v>46024</v>
      </c>
      <c r="D170" s="106">
        <v>46024</v>
      </c>
      <c r="E170" s="107"/>
      <c r="F170" s="108" t="s">
        <v>511</v>
      </c>
      <c r="H170"/>
    </row>
    <row r="171" spans="1:8" ht="28.5" customHeight="1">
      <c r="A171" s="2">
        <f>IF(TRIM(Tabel2[[#This Row],[Datum]])&lt;&gt;"",WEEKNUM(Tabel2[[#This Row],[Datum]],2),"")</f>
        <v>2</v>
      </c>
      <c r="B171" s="3">
        <f>IF(TRIM(Tabel2[[#This Row],[Datum]])&lt;&gt;"",(+Tabel2[[#This Row],[Datum]]-DATE(2025,8,20))/7,"")</f>
        <v>19.714285714285715</v>
      </c>
      <c r="C171" s="32">
        <f>IF(TRIM(Tabel2[[#This Row],[Datum]])&lt;&gt;"",Tabel2[[#This Row],[Datum]],"")</f>
        <v>46027</v>
      </c>
      <c r="D171" s="106">
        <v>46027</v>
      </c>
      <c r="E171" s="107"/>
      <c r="F171" s="108" t="s">
        <v>152</v>
      </c>
      <c r="G171" s="107" t="s">
        <v>9</v>
      </c>
      <c r="H171"/>
    </row>
    <row r="172" spans="1:8" ht="28.5" customHeight="1">
      <c r="A172" s="2" t="str">
        <f>IF(TRIM(Tabel2[[#This Row],[Datum]])&lt;&gt;"",WEEKNUM(Tabel2[[#This Row],[Datum]]),"")</f>
        <v/>
      </c>
      <c r="B172" s="3" t="str">
        <f>IF(TRIM(Tabel2[[#This Row],[Datum]])&lt;&gt;"",(+Tabel2[[#This Row],[Datum]]-DATE(2025,8,20))/7,"")</f>
        <v/>
      </c>
      <c r="C172" s="32" t="str">
        <f>IF(TRIM(Tabel2[[#This Row],[Datum]])&lt;&gt;"",Tabel2[[#This Row],[Datum]],"")</f>
        <v/>
      </c>
      <c r="D172" s="106"/>
      <c r="E172" s="107"/>
      <c r="F172" s="112" t="s">
        <v>153</v>
      </c>
      <c r="H172"/>
    </row>
    <row r="173" spans="1:8" ht="28.5" customHeight="1">
      <c r="A173" s="2">
        <f>IF(TRIM(Tabel2[[#This Row],[Datum]])&lt;&gt;"",WEEKNUM(Tabel2[[#This Row],[Datum]],2),"")</f>
        <v>2</v>
      </c>
      <c r="B173" s="3">
        <f>IF(TRIM(Tabel2[[#This Row],[Datum]])&lt;&gt;"",(+Tabel2[[#This Row],[Datum]]-DATE(2025,8,20))/7,"")</f>
        <v>19.714285714285715</v>
      </c>
      <c r="C173" s="32">
        <f>IF(TRIM(Tabel2[[#This Row],[Datum]])&lt;&gt;"",Tabel2[[#This Row],[Datum]],"")</f>
        <v>46027</v>
      </c>
      <c r="D173" s="106">
        <v>46027</v>
      </c>
      <c r="E173" s="107"/>
      <c r="F173" s="108" t="s">
        <v>45</v>
      </c>
      <c r="H173"/>
    </row>
    <row r="174" spans="1:8" ht="28.5" customHeight="1">
      <c r="A174" s="2">
        <f>IF(TRIM(Tabel2[[#This Row],[Datum]])&lt;&gt;"",WEEKNUM(Tabel2[[#This Row],[Datum]],2),"")</f>
        <v>2</v>
      </c>
      <c r="B174" s="3">
        <f>IF(TRIM(Tabel2[[#This Row],[Datum]])&lt;&gt;"",(+Tabel2[[#This Row],[Datum]]-DATE(2025,8,20))/7,"")</f>
        <v>19.857142857142858</v>
      </c>
      <c r="C174" s="32">
        <f>IF(TRIM(Tabel2[[#This Row],[Datum]])&lt;&gt;"",Tabel2[[#This Row],[Datum]],"")</f>
        <v>46028</v>
      </c>
      <c r="D174" s="106">
        <v>46028</v>
      </c>
      <c r="E174" s="107"/>
      <c r="F174" s="108" t="s">
        <v>45</v>
      </c>
      <c r="H174"/>
    </row>
    <row r="175" spans="1:8" ht="28.5" customHeight="1">
      <c r="A175" s="2">
        <f>IF(TRIM(Tabel2[[#This Row],[Datum]])&lt;&gt;"",WEEKNUM(Tabel2[[#This Row],[Datum]],2),"")</f>
        <v>2</v>
      </c>
      <c r="B175" s="3">
        <f>IF(TRIM(Tabel2[[#This Row],[Datum]])&lt;&gt;"",(+Tabel2[[#This Row],[Datum]]-DATE(2025,8,20))/7,"")</f>
        <v>20</v>
      </c>
      <c r="C175" s="32">
        <f>IF(TRIM(Tabel2[[#This Row],[Datum]])&lt;&gt;"",Tabel2[[#This Row],[Datum]],"")</f>
        <v>46029</v>
      </c>
      <c r="D175" s="106">
        <v>46029</v>
      </c>
      <c r="E175" s="107"/>
      <c r="F175" s="108" t="s">
        <v>45</v>
      </c>
      <c r="H175"/>
    </row>
    <row r="176" spans="1:8" ht="28.5" customHeight="1">
      <c r="A176" s="2">
        <f>IF(TRIM(Tabel2[[#This Row],[Datum]])&lt;&gt;"",WEEKNUM(Tabel2[[#This Row],[Datum]],2),"")</f>
        <v>2</v>
      </c>
      <c r="B176" s="3">
        <f>IF(TRIM(Tabel2[[#This Row],[Datum]])&lt;&gt;"",(+Tabel2[[#This Row],[Datum]]-DATE(2025,8,20))/7,"")</f>
        <v>20.142857142857142</v>
      </c>
      <c r="C176" s="32">
        <f>IF(TRIM(Tabel2[[#This Row],[Datum]])&lt;&gt;"",Tabel2[[#This Row],[Datum]],"")</f>
        <v>46030</v>
      </c>
      <c r="D176" s="106">
        <v>46030</v>
      </c>
      <c r="E176" s="107"/>
      <c r="F176" s="108" t="s">
        <v>512</v>
      </c>
      <c r="H176"/>
    </row>
    <row r="177" spans="1:8" ht="28.5" customHeight="1">
      <c r="A177" s="2">
        <f>IF(TRIM(Tabel2[[#This Row],[Datum]])&lt;&gt;"",WEEKNUM(Tabel2[[#This Row],[Datum]]),"")</f>
        <v>2</v>
      </c>
      <c r="B177" s="3">
        <f>IF(TRIM(Tabel2[[#This Row],[Datum]])&lt;&gt;"",(+Tabel2[[#This Row],[Datum]]-DATE(2025,8,20))/7,"")</f>
        <v>20.142857142857142</v>
      </c>
      <c r="C177" s="32">
        <f>IF(TRIM(Tabel2[[#This Row],[Datum]])&lt;&gt;"",Tabel2[[#This Row],[Datum]],"")</f>
        <v>46030</v>
      </c>
      <c r="D177" s="106">
        <v>46030</v>
      </c>
      <c r="E177" s="107"/>
      <c r="F177" s="112" t="s">
        <v>208</v>
      </c>
      <c r="H177"/>
    </row>
    <row r="178" spans="1:8" ht="28.5" customHeight="1">
      <c r="A178" s="2">
        <f>IF(TRIM(Tabel2[[#This Row],[Datum]])&lt;&gt;"",WEEKNUM(Tabel2[[#This Row],[Datum]],2),"")</f>
        <v>2</v>
      </c>
      <c r="B178" s="3">
        <f>IF(TRIM(Tabel2[[#This Row],[Datum]])&lt;&gt;"",(+Tabel2[[#This Row],[Datum]]-DATE(2025,8,20))/7,"")</f>
        <v>20.285714285714285</v>
      </c>
      <c r="C178" s="32">
        <f>IF(TRIM(Tabel2[[#This Row],[Datum]])&lt;&gt;"",Tabel2[[#This Row],[Datum]],"")</f>
        <v>46031</v>
      </c>
      <c r="D178" s="106">
        <v>46031</v>
      </c>
      <c r="E178" s="107"/>
      <c r="F178" s="165" t="s">
        <v>513</v>
      </c>
      <c r="G178" s="107" t="s">
        <v>21</v>
      </c>
      <c r="H178"/>
    </row>
    <row r="179" spans="1:8" ht="28.5" customHeight="1">
      <c r="A179" s="2">
        <f>IF(TRIM(Tabel2[[#This Row],[Datum]])&lt;&gt;"",WEEKNUM(Tabel2[[#This Row],[Datum]],2),"")</f>
        <v>3</v>
      </c>
      <c r="B179" s="3">
        <f>IF(TRIM(Tabel2[[#This Row],[Datum]])&lt;&gt;"",(+Tabel2[[#This Row],[Datum]]-DATE(2025,8,20))/7,"")</f>
        <v>20.714285714285715</v>
      </c>
      <c r="C179" s="32">
        <f>IF(TRIM(Tabel2[[#This Row],[Datum]])&lt;&gt;"",Tabel2[[#This Row],[Datum]],"")</f>
        <v>46034</v>
      </c>
      <c r="D179" s="106">
        <v>46034</v>
      </c>
      <c r="E179" s="107"/>
      <c r="F179" s="108" t="s">
        <v>514</v>
      </c>
      <c r="G179" s="107" t="s">
        <v>9</v>
      </c>
      <c r="H179"/>
    </row>
    <row r="180" spans="1:8" ht="28.5" customHeight="1">
      <c r="A180" s="2" t="str">
        <f>IF(TRIM(Tabel2[[#This Row],[Datum]])&lt;&gt;"",WEEKNUM(Tabel2[[#This Row],[Datum]]),"")</f>
        <v/>
      </c>
      <c r="B180" s="3" t="str">
        <f>IF(TRIM(Tabel2[[#This Row],[Datum]])&lt;&gt;"",(+Tabel2[[#This Row],[Datum]]-DATE(2025,8,20))/7,"")</f>
        <v/>
      </c>
      <c r="C180" s="32" t="str">
        <f>IF(TRIM(Tabel2[[#This Row],[Datum]])&lt;&gt;"",Tabel2[[#This Row],[Datum]],"")</f>
        <v/>
      </c>
      <c r="D180" s="106"/>
      <c r="E180" s="107"/>
      <c r="F180" s="112" t="s">
        <v>515</v>
      </c>
      <c r="G180" s="107" t="s">
        <v>91</v>
      </c>
      <c r="H180"/>
    </row>
    <row r="181" spans="1:8" ht="28.5" customHeight="1">
      <c r="A181" s="2">
        <f>IF(TRIM(Tabel2[[#This Row],[Datum]])&lt;&gt;"",WEEKNUM(Tabel2[[#This Row],[Datum]],2),"")</f>
        <v>3</v>
      </c>
      <c r="B181" s="3">
        <f>IF(TRIM(Tabel2[[#This Row],[Datum]])&lt;&gt;"",(+Tabel2[[#This Row],[Datum]]-DATE(2025,8,20))/7,"")</f>
        <v>20.714285714285715</v>
      </c>
      <c r="C181" s="32">
        <f>IF(TRIM(Tabel2[[#This Row],[Datum]])&lt;&gt;"",Tabel2[[#This Row],[Datum]],"")</f>
        <v>46034</v>
      </c>
      <c r="D181" s="106">
        <v>46034</v>
      </c>
      <c r="E181" s="107"/>
      <c r="F181" s="125" t="s">
        <v>140</v>
      </c>
      <c r="G181" s="107" t="s">
        <v>21</v>
      </c>
      <c r="H181"/>
    </row>
    <row r="182" spans="1:8" ht="28.5" customHeight="1">
      <c r="A182" s="2">
        <f>IF(TRIM(Tabel2[[#This Row],[Datum]])&lt;&gt;"",WEEKNUM(Tabel2[[#This Row],[Datum]]),"")</f>
        <v>3</v>
      </c>
      <c r="B182" s="3">
        <f>IF(TRIM(Tabel2[[#This Row],[Datum]])&lt;&gt;"",(+Tabel2[[#This Row],[Datum]]-DATE(2025,8,20))/7,"")</f>
        <v>20.714285714285715</v>
      </c>
      <c r="C182" s="32">
        <f>IF(TRIM(Tabel2[[#This Row],[Datum]])&lt;&gt;"",Tabel2[[#This Row],[Datum]],"")</f>
        <v>46034</v>
      </c>
      <c r="D182" s="106">
        <v>46034</v>
      </c>
      <c r="E182" s="107"/>
      <c r="F182" s="126" t="s">
        <v>160</v>
      </c>
      <c r="G182" s="107" t="s">
        <v>91</v>
      </c>
      <c r="H182"/>
    </row>
    <row r="183" spans="1:8" ht="28.5" customHeight="1">
      <c r="A183" s="2">
        <f>IF(TRIM(Tabel2[[#This Row],[Datum]])&lt;&gt;"",WEEKNUM(Tabel2[[#This Row],[Datum]],2),"")</f>
        <v>3</v>
      </c>
      <c r="B183" s="3">
        <f>IF(TRIM(Tabel2[[#This Row],[Datum]])&lt;&gt;"",(+Tabel2[[#This Row],[Datum]]-DATE(2025,8,20))/7,"")</f>
        <v>20.857142857142858</v>
      </c>
      <c r="C183" s="32">
        <f>IF(TRIM(Tabel2[[#This Row],[Datum]])&lt;&gt;"",Tabel2[[#This Row],[Datum]],"")</f>
        <v>46035</v>
      </c>
      <c r="D183" s="106">
        <v>46035</v>
      </c>
      <c r="E183" s="107"/>
      <c r="F183" s="125" t="s">
        <v>140</v>
      </c>
      <c r="G183" s="107" t="s">
        <v>21</v>
      </c>
      <c r="H183"/>
    </row>
    <row r="184" spans="1:8" ht="28.5" customHeight="1">
      <c r="A184" s="2">
        <f>IF(TRIM(Tabel2[[#This Row],[Datum]])&lt;&gt;"",WEEKNUM(Tabel2[[#This Row],[Datum]],2),"")</f>
        <v>3</v>
      </c>
      <c r="B184" s="3">
        <f>IF(TRIM(Tabel2[[#This Row],[Datum]])&lt;&gt;"",(+Tabel2[[#This Row],[Datum]]-DATE(2025,8,20))/7,"")</f>
        <v>21</v>
      </c>
      <c r="C184" s="32">
        <f>IF(TRIM(Tabel2[[#This Row],[Datum]])&lt;&gt;"",Tabel2[[#This Row],[Datum]],"")</f>
        <v>46036</v>
      </c>
      <c r="D184" s="106">
        <v>46036</v>
      </c>
      <c r="E184" s="107"/>
      <c r="F184" s="125" t="s">
        <v>140</v>
      </c>
      <c r="G184" s="107" t="s">
        <v>21</v>
      </c>
      <c r="H184"/>
    </row>
    <row r="185" spans="1:8" ht="28.5" customHeight="1">
      <c r="A185" s="8"/>
      <c r="B185" s="9" t="str">
        <f>IF(TRIM(Tabel2[[#This Row],[Datum]])&lt;&gt;"",(+Tabel2[[#This Row],[Datum]]-DATE(2025,8,20))/7,"")</f>
        <v/>
      </c>
      <c r="C185" s="36" t="str">
        <f>IF(TRIM(Tabel2[[#This Row],[Datum]])&lt;&gt;"",Tabel2[[#This Row],[Datum]],"")</f>
        <v/>
      </c>
      <c r="D185" s="110"/>
      <c r="E185" s="111"/>
      <c r="F185" s="111" t="s">
        <v>516</v>
      </c>
      <c r="G185" s="8" t="str">
        <f>IF(TRIM(Tabel2[[#This Row],[Datum]])&lt;&gt;"",WEEKNUM(Tabel2[[#This Row],[Datum]]),"")</f>
        <v/>
      </c>
      <c r="H185"/>
    </row>
    <row r="186" spans="1:8" ht="28.5" customHeight="1">
      <c r="A186" s="2">
        <f>IF(TRIM(Tabel2[[#This Row],[Datum]])&lt;&gt;"",WEEKNUM(Tabel2[[#This Row],[Datum]],2),"")</f>
        <v>3</v>
      </c>
      <c r="B186" s="3">
        <f>IF(TRIM(Tabel2[[#This Row],[Datum]])&lt;&gt;"",(+Tabel2[[#This Row],[Datum]]-DATE(2025,8,20))/7,"")</f>
        <v>21.142857142857142</v>
      </c>
      <c r="C186" s="32">
        <f>IF(TRIM(Tabel2[[#This Row],[Datum]])&lt;&gt;"",Tabel2[[#This Row],[Datum]],"")</f>
        <v>46037</v>
      </c>
      <c r="D186" s="106">
        <v>46037</v>
      </c>
      <c r="E186" s="107"/>
      <c r="F186" s="108" t="s">
        <v>140</v>
      </c>
      <c r="H186"/>
    </row>
    <row r="187" spans="1:8" ht="28.5" customHeight="1">
      <c r="A187" s="2">
        <f>IF(TRIM(Tabel2[[#This Row],[Datum]])&lt;&gt;"",WEEKNUM(Tabel2[[#This Row],[Datum]]),"")</f>
        <v>3</v>
      </c>
      <c r="B187" s="3">
        <f>IF(TRIM(Tabel2[[#This Row],[Datum]])&lt;&gt;"",(+Tabel2[[#This Row],[Datum]]-DATE(2025,8,20))/7,"")</f>
        <v>21.142857142857142</v>
      </c>
      <c r="C187" s="32">
        <f>IF(TRIM(Tabel2[[#This Row],[Datum]])&lt;&gt;"",Tabel2[[#This Row],[Datum]],"")</f>
        <v>46037</v>
      </c>
      <c r="D187" s="106">
        <v>46037</v>
      </c>
      <c r="E187" s="107"/>
      <c r="F187" s="112" t="s">
        <v>163</v>
      </c>
      <c r="G187" s="107" t="s">
        <v>21</v>
      </c>
      <c r="H187"/>
    </row>
    <row r="188" spans="1:8" ht="28.5" customHeight="1">
      <c r="A188" s="2">
        <f>IF(TRIM(Tabel2[[#This Row],[Datum]])&lt;&gt;"",WEEKNUM(Tabel2[[#This Row],[Datum]]),"")</f>
        <v>3</v>
      </c>
      <c r="B188" s="3">
        <f>IF(TRIM(Tabel2[[#This Row],[Datum]])&lt;&gt;"",(+Tabel2[[#This Row],[Datum]]-DATE(2025,8,20))/7,"")</f>
        <v>21.285714285714285</v>
      </c>
      <c r="C188" s="32">
        <f>IF(TRIM(Tabel2[[#This Row],[Datum]])&lt;&gt;"",Tabel2[[#This Row],[Datum]],"")</f>
        <v>46038</v>
      </c>
      <c r="D188" s="106">
        <v>46038</v>
      </c>
      <c r="E188" s="107"/>
      <c r="F188" s="112" t="s">
        <v>178</v>
      </c>
      <c r="G188" s="107" t="s">
        <v>21</v>
      </c>
      <c r="H188"/>
    </row>
    <row r="189" spans="1:8" ht="28.5" customHeight="1">
      <c r="A189" s="2">
        <f>IF(TRIM(Tabel2[[#This Row],[Datum]])&lt;&gt;"",WEEKNUM(Tabel2[[#This Row],[Datum]],2),"")</f>
        <v>3</v>
      </c>
      <c r="B189" s="3">
        <f>IF(TRIM(Tabel2[[#This Row],[Datum]])&lt;&gt;"",(+Tabel2[[#This Row],[Datum]]-DATE(2025,8,20))/7,"")</f>
        <v>21.285714285714285</v>
      </c>
      <c r="C189" s="32">
        <f>IF(TRIM(Tabel2[[#This Row],[Datum]])&lt;&gt;"",Tabel2[[#This Row],[Datum]],"")</f>
        <v>46038</v>
      </c>
      <c r="D189" s="106">
        <v>46038</v>
      </c>
      <c r="E189" s="107"/>
      <c r="F189" s="108" t="s">
        <v>517</v>
      </c>
      <c r="H189"/>
    </row>
    <row r="190" spans="1:8" ht="28.5" customHeight="1">
      <c r="A190" s="2">
        <f>IF(TRIM(Tabel2[[#This Row],[Datum]])&lt;&gt;"",WEEKNUM(Tabel2[[#This Row],[Datum]],2),"")</f>
        <v>4</v>
      </c>
      <c r="B190" s="3">
        <f>IF(TRIM(Tabel2[[#This Row],[Datum]])&lt;&gt;"",(+Tabel2[[#This Row],[Datum]]-DATE(2025,8,20))/7,"")</f>
        <v>21.714285714285715</v>
      </c>
      <c r="C190" s="32">
        <f>IF(TRIM(Tabel2[[#This Row],[Datum]])&lt;&gt;"",Tabel2[[#This Row],[Datum]],"")</f>
        <v>46041</v>
      </c>
      <c r="D190" s="106">
        <v>46041</v>
      </c>
      <c r="E190" s="107"/>
      <c r="F190" s="108" t="s">
        <v>518</v>
      </c>
      <c r="G190" s="107" t="s">
        <v>9</v>
      </c>
      <c r="H190"/>
    </row>
    <row r="191" spans="1:8" ht="28.5" customHeight="1">
      <c r="A191" s="2" t="str">
        <f>IF(TRIM(Tabel2[[#This Row],[Datum]])&lt;&gt;"",WEEKNUM(Tabel2[[#This Row],[Datum]]),"")</f>
        <v/>
      </c>
      <c r="B191" s="3" t="str">
        <f>IF(TRIM(Tabel2[[#This Row],[Datum]])&lt;&gt;"",(+Tabel2[[#This Row],[Datum]]-DATE(2025,8,20))/7,"")</f>
        <v/>
      </c>
      <c r="C191" s="32" t="str">
        <f>IF(TRIM(Tabel2[[#This Row],[Datum]])&lt;&gt;"",Tabel2[[#This Row],[Datum]],"")</f>
        <v/>
      </c>
      <c r="D191" s="106"/>
      <c r="E191" s="107"/>
      <c r="F191" s="109" t="s">
        <v>167</v>
      </c>
      <c r="H191"/>
    </row>
    <row r="192" spans="1:8" ht="28.5" customHeight="1">
      <c r="A192" s="2" t="str">
        <f>IF(TRIM(Tabel2[[#This Row],[Datum]])&lt;&gt;"",WEEKNUM(Tabel2[[#This Row],[Datum]]),"")</f>
        <v/>
      </c>
      <c r="B192" s="3" t="str">
        <f>IF(TRIM(Tabel2[[#This Row],[Datum]])&lt;&gt;"",(+Tabel2[[#This Row],[Datum]]-DATE(2025,8,20))/7,"")</f>
        <v/>
      </c>
      <c r="C192" s="32" t="str">
        <f>IF(TRIM(Tabel2[[#This Row],[Datum]])&lt;&gt;"",Tabel2[[#This Row],[Datum]],"")</f>
        <v/>
      </c>
      <c r="D192" s="106"/>
      <c r="E192" s="107"/>
      <c r="F192" s="112" t="s">
        <v>519</v>
      </c>
      <c r="G192" s="107" t="s">
        <v>91</v>
      </c>
      <c r="H192"/>
    </row>
    <row r="193" spans="1:11" ht="28.5" customHeight="1">
      <c r="A193" s="2" t="str">
        <f>IF(TRIM(Tabel2[[#This Row],[Datum]])&lt;&gt;"",WEEKNUM(Tabel2[[#This Row],[Datum]]),"")</f>
        <v/>
      </c>
      <c r="B193" s="3" t="str">
        <f>IF(TRIM(Tabel2[[#This Row],[Datum]])&lt;&gt;"",(+Tabel2[[#This Row],[Datum]]-DATE(2025,8,20))/7,"")</f>
        <v/>
      </c>
      <c r="C193" s="32" t="str">
        <f>IF(TRIM(Tabel2[[#This Row],[Datum]])&lt;&gt;"",Tabel2[[#This Row],[Datum]],"")</f>
        <v/>
      </c>
      <c r="D193" s="106"/>
      <c r="E193" s="107"/>
      <c r="F193" s="112" t="s">
        <v>520</v>
      </c>
      <c r="G193" s="107" t="s">
        <v>91</v>
      </c>
      <c r="H193"/>
    </row>
    <row r="194" spans="1:11" ht="28.5" customHeight="1">
      <c r="A194" s="2" t="str">
        <f>IF(TRIM(Tabel2[[#This Row],[Datum]])&lt;&gt;"",WEEKNUM(Tabel2[[#This Row],[Datum]]),"")</f>
        <v/>
      </c>
      <c r="B194" s="3" t="str">
        <f>IF(TRIM(Tabel2[[#This Row],[Datum]])&lt;&gt;"",(+Tabel2[[#This Row],[Datum]]-DATE(2025,8,20))/7,"")</f>
        <v/>
      </c>
      <c r="C194" s="32" t="str">
        <f>IF(TRIM(Tabel2[[#This Row],[Datum]])&lt;&gt;"",Tabel2[[#This Row],[Datum]],"")</f>
        <v/>
      </c>
      <c r="D194" s="106"/>
      <c r="E194" s="107"/>
      <c r="F194" s="112" t="s">
        <v>521</v>
      </c>
      <c r="G194" s="107" t="s">
        <v>21</v>
      </c>
      <c r="H194"/>
    </row>
    <row r="195" spans="1:11" ht="28.5" customHeight="1">
      <c r="A195" s="2" t="str">
        <f>IF(TRIM(Tabel2[[#This Row],[Datum]])&lt;&gt;"",WEEKNUM(Tabel2[[#This Row],[Datum]]),"")</f>
        <v/>
      </c>
      <c r="B195" s="3" t="str">
        <f>IF(TRIM(Tabel2[[#This Row],[Datum]])&lt;&gt;"",(+Tabel2[[#This Row],[Datum]]-DATE(2025,8,20))/7,"")</f>
        <v/>
      </c>
      <c r="C195" s="32" t="str">
        <f>IF(TRIM(Tabel2[[#This Row],[Datum]])&lt;&gt;"",Tabel2[[#This Row],[Datum]],"")</f>
        <v/>
      </c>
      <c r="D195" s="106"/>
      <c r="E195" s="107"/>
      <c r="F195" s="112" t="s">
        <v>522</v>
      </c>
      <c r="G195" s="107" t="s">
        <v>21</v>
      </c>
      <c r="H195"/>
    </row>
    <row r="196" spans="1:11" ht="28.5" customHeight="1">
      <c r="A196" s="2" t="str">
        <f>IF(TRIM(Tabel2[[#This Row],[Datum]])&lt;&gt;"",WEEKNUM(Tabel2[[#This Row],[Datum]]),"")</f>
        <v/>
      </c>
      <c r="B196" s="3" t="str">
        <f>IF(TRIM(Tabel2[[#This Row],[Datum]])&lt;&gt;"",(+Tabel2[[#This Row],[Datum]]-DATE(2025,8,20))/7,"")</f>
        <v/>
      </c>
      <c r="C196" s="32" t="str">
        <f>IF(TRIM(Tabel2[[#This Row],[Datum]])&lt;&gt;"",Tabel2[[#This Row],[Datum]],"")</f>
        <v/>
      </c>
      <c r="D196" s="106"/>
      <c r="E196" s="107"/>
      <c r="F196" s="112" t="s">
        <v>523</v>
      </c>
      <c r="G196" s="107" t="s">
        <v>91</v>
      </c>
      <c r="H196"/>
    </row>
    <row r="197" spans="1:11" ht="28.5" customHeight="1">
      <c r="A197" s="2">
        <f>IF(TRIM(Tabel2[[#This Row],[Datum]])&lt;&gt;"",WEEKNUM(Tabel2[[#This Row],[Datum]],2),"")</f>
        <v>4</v>
      </c>
      <c r="B197" s="3">
        <f>IF(TRIM(Tabel2[[#This Row],[Datum]])&lt;&gt;"",(+Tabel2[[#This Row],[Datum]]-DATE(2025,8,20))/7,"")</f>
        <v>21.714285714285715</v>
      </c>
      <c r="C197" s="32">
        <f>IF(TRIM(Tabel2[[#This Row],[Datum]])&lt;&gt;"",Tabel2[[#This Row],[Datum]],"")</f>
        <v>46041</v>
      </c>
      <c r="D197" s="106">
        <v>46041</v>
      </c>
      <c r="E197" s="107"/>
      <c r="F197" s="114" t="s">
        <v>171</v>
      </c>
      <c r="G197" s="107" t="s">
        <v>21</v>
      </c>
      <c r="H197"/>
    </row>
    <row r="198" spans="1:11" ht="28.5" customHeight="1">
      <c r="A198" s="2">
        <f>IF(TRIM(Tabel2[[#This Row],[Datum]])&lt;&gt;"",WEEKNUM(Tabel2[[#This Row],[Datum]],2),"")</f>
        <v>4</v>
      </c>
      <c r="B198" s="3">
        <f>IF(TRIM(Tabel2[[#This Row],[Datum]])&lt;&gt;"",(+Tabel2[[#This Row],[Datum]]-DATE(2025,8,20))/7,"")</f>
        <v>21.857142857142858</v>
      </c>
      <c r="C198" s="32">
        <f>IF(TRIM(Tabel2[[#This Row],[Datum]])&lt;&gt;"",Tabel2[[#This Row],[Datum]],"")</f>
        <v>46042</v>
      </c>
      <c r="D198" s="106">
        <v>46042</v>
      </c>
      <c r="E198" s="107"/>
      <c r="F198" s="107" t="s">
        <v>524</v>
      </c>
      <c r="H198"/>
    </row>
    <row r="199" spans="1:11" ht="28.5" customHeight="1">
      <c r="B199" s="3"/>
      <c r="C199" s="32">
        <f>IF(TRIM(Tabel2[[#This Row],[Datum]])&lt;&gt;"",Tabel2[[#This Row],[Datum]],"")</f>
        <v>46042</v>
      </c>
      <c r="D199" s="106">
        <v>46042</v>
      </c>
      <c r="E199" s="107"/>
      <c r="F199" s="112" t="s">
        <v>525</v>
      </c>
      <c r="H199"/>
    </row>
    <row r="200" spans="1:11" ht="28.5" customHeight="1">
      <c r="A200" s="2">
        <v>4</v>
      </c>
      <c r="B200" s="3">
        <v>22</v>
      </c>
      <c r="C200" s="32" t="s">
        <v>70</v>
      </c>
      <c r="D200" s="106" t="s">
        <v>526</v>
      </c>
      <c r="E200" s="107"/>
      <c r="F200" s="135" t="s">
        <v>179</v>
      </c>
      <c r="H200"/>
    </row>
    <row r="201" spans="1:11" ht="28.5" customHeight="1">
      <c r="B201" s="3"/>
      <c r="C201" s="32"/>
      <c r="D201" s="106" t="s">
        <v>526</v>
      </c>
      <c r="E201" s="107"/>
      <c r="F201" s="112" t="s">
        <v>527</v>
      </c>
      <c r="H201"/>
    </row>
    <row r="202" spans="1:11" ht="28.5" customHeight="1">
      <c r="A202" s="2">
        <f>IF(TRIM(Tabel2[[#This Row],[Datum]])&lt;&gt;"",WEEKNUM(Tabel2[[#This Row],[Datum]],2),"")</f>
        <v>4</v>
      </c>
      <c r="B202" s="3">
        <f>IF(TRIM(Tabel2[[#This Row],[Datum]])&lt;&gt;"",(+Tabel2[[#This Row],[Datum]]-DATE(2025,8,20))/7,"")</f>
        <v>22.142857142857142</v>
      </c>
      <c r="C202" s="32">
        <f>IF(TRIM(Tabel2[[#This Row],[Datum]])&lt;&gt;"",Tabel2[[#This Row],[Datum]],"")</f>
        <v>46044</v>
      </c>
      <c r="D202" s="106">
        <v>46044</v>
      </c>
      <c r="E202" s="107"/>
      <c r="F202" s="114" t="s">
        <v>182</v>
      </c>
      <c r="H202"/>
      <c r="K202" s="12"/>
    </row>
    <row r="203" spans="1:11" ht="28.5" customHeight="1">
      <c r="A203" s="2">
        <f>IF(TRIM(Tabel2[[#This Row],[Datum]])&lt;&gt;"",WEEKNUM(Tabel2[[#This Row],[Datum]],2),"")</f>
        <v>4</v>
      </c>
      <c r="B203" s="3">
        <f>IF(TRIM(Tabel2[[#This Row],[Datum]])&lt;&gt;"",(+Tabel2[[#This Row],[Datum]]-DATE(2025,8,20))/7,"")</f>
        <v>22.142857142857142</v>
      </c>
      <c r="C203" s="32">
        <f>IF(TRIM(Tabel2[[#This Row],[Datum]])&lt;&gt;"",Tabel2[[#This Row],[Datum]],"")</f>
        <v>46044</v>
      </c>
      <c r="D203" s="106">
        <v>46044</v>
      </c>
      <c r="E203" s="107"/>
      <c r="F203" s="108" t="s">
        <v>528</v>
      </c>
      <c r="H203"/>
      <c r="K203" s="12"/>
    </row>
    <row r="204" spans="1:11" ht="28.5" customHeight="1">
      <c r="A204" s="2">
        <f>IF(TRIM(Tabel2[[#This Row],[Datum]])&lt;&gt;"",WEEKNUM(Tabel2[[#This Row],[Datum]]),"")</f>
        <v>4</v>
      </c>
      <c r="B204" s="3">
        <f>IF(TRIM(Tabel2[[#This Row],[Datum]])&lt;&gt;"",(+Tabel2[[#This Row],[Datum]]-DATE(2025,8,20))/7,"")</f>
        <v>22.142857142857142</v>
      </c>
      <c r="C204" s="32">
        <f>IF(TRIM(Tabel2[[#This Row],[Datum]])&lt;&gt;"",Tabel2[[#This Row],[Datum]],"")</f>
        <v>46044</v>
      </c>
      <c r="D204" s="106">
        <v>46044</v>
      </c>
      <c r="E204" s="107"/>
      <c r="F204" s="112" t="s">
        <v>187</v>
      </c>
      <c r="G204" s="107" t="s">
        <v>21</v>
      </c>
      <c r="H204"/>
      <c r="K204" s="12"/>
    </row>
    <row r="205" spans="1:11" ht="28.5" customHeight="1">
      <c r="A205" s="2">
        <f>IF(TRIM(Tabel2[[#This Row],[Datum]])&lt;&gt;"",WEEKNUM(Tabel2[[#This Row],[Datum]],2),"")</f>
        <v>4</v>
      </c>
      <c r="B205" s="3">
        <f>IF(TRIM(Tabel2[[#This Row],[Datum]])&lt;&gt;"",(+Tabel2[[#This Row],[Datum]]-DATE(2025,8,20))/7,"")</f>
        <v>22.285714285714285</v>
      </c>
      <c r="C205" s="32">
        <f>IF(TRIM(Tabel2[[#This Row],[Datum]])&lt;&gt;"",Tabel2[[#This Row],[Datum]],"")</f>
        <v>46045</v>
      </c>
      <c r="D205" s="106">
        <v>46045</v>
      </c>
      <c r="E205" s="107"/>
      <c r="F205" s="112" t="s">
        <v>183</v>
      </c>
      <c r="G205" s="107" t="s">
        <v>91</v>
      </c>
      <c r="H205"/>
      <c r="K205" s="12"/>
    </row>
    <row r="206" spans="1:11" ht="28.5" customHeight="1">
      <c r="A206" s="2">
        <f>IF(TRIM(Tabel2[[#This Row],[Datum]])&lt;&gt;"",WEEKNUM(Tabel2[[#This Row],[Datum]],2),"")</f>
        <v>5</v>
      </c>
      <c r="B206" s="3">
        <f>IF(TRIM(Tabel2[[#This Row],[Datum]])&lt;&gt;"",(+Tabel2[[#This Row],[Datum]]-DATE(2025,8,20))/7,"")</f>
        <v>22.714285714285715</v>
      </c>
      <c r="C206" s="32">
        <f>IF(TRIM(Tabel2[[#This Row],[Datum]])&lt;&gt;"",Tabel2[[#This Row],[Datum]],"")</f>
        <v>46048</v>
      </c>
      <c r="D206" s="106">
        <v>46048</v>
      </c>
      <c r="E206" s="107"/>
      <c r="F206" s="108" t="s">
        <v>529</v>
      </c>
      <c r="G206" s="107" t="s">
        <v>9</v>
      </c>
      <c r="H206"/>
      <c r="K206" s="12"/>
    </row>
    <row r="207" spans="1:11" ht="28.5" customHeight="1">
      <c r="A207" s="2">
        <f>IF(TRIM(Tabel2[[#This Row],[Datum]])&lt;&gt;"",WEEKNUM(Tabel2[[#This Row],[Datum]],2),"")</f>
        <v>5</v>
      </c>
      <c r="B207" s="3">
        <f>IF(TRIM(Tabel2[[#This Row],[Datum]])&lt;&gt;"",(+Tabel2[[#This Row],[Datum]]-DATE(2025,8,20))/7,"")</f>
        <v>22.714285714285715</v>
      </c>
      <c r="C207" s="32">
        <f>IF(TRIM(Tabel2[[#This Row],[Datum]])&lt;&gt;"",Tabel2[[#This Row],[Datum]],"")</f>
        <v>46048</v>
      </c>
      <c r="D207" s="106">
        <v>46048</v>
      </c>
      <c r="E207" s="107"/>
      <c r="F207" s="108" t="s">
        <v>530</v>
      </c>
      <c r="H207"/>
      <c r="K207" s="12"/>
    </row>
    <row r="208" spans="1:11" ht="28.5" customHeight="1">
      <c r="A208" s="8" t="str">
        <f>IF(TRIM(Tabel2[[#This Row],[Datum]])&lt;&gt;"",WEEKNUM(Tabel2[[#This Row],[Datum]]),"")</f>
        <v/>
      </c>
      <c r="B208" s="9" t="str">
        <f>IF(TRIM(Tabel2[[#This Row],[Datum]])&lt;&gt;"",(+Tabel2[[#This Row],[Datum]]-DATE(2025,8,20))/7,"")</f>
        <v/>
      </c>
      <c r="C208" s="36" t="str">
        <f>IF(TRIM(Tabel2[[#This Row],[Datum]])&lt;&gt;"",Tabel2[[#This Row],[Datum]],"")</f>
        <v/>
      </c>
      <c r="D208" s="110"/>
      <c r="E208" s="111"/>
      <c r="F208" s="111" t="s">
        <v>531</v>
      </c>
      <c r="G208" s="111"/>
      <c r="H208"/>
      <c r="K208" s="12"/>
    </row>
    <row r="209" spans="1:11" ht="28.5" customHeight="1">
      <c r="A209" s="2">
        <f>IF(TRIM(Tabel2[[#This Row],[Datum]])&lt;&gt;"",WEEKNUM(Tabel2[[#This Row],[Datum]],2),"")</f>
        <v>5</v>
      </c>
      <c r="B209" s="3">
        <f>IF(TRIM(Tabel2[[#This Row],[Datum]])&lt;&gt;"",(+Tabel2[[#This Row],[Datum]]-DATE(2025,8,20))/7,"")</f>
        <v>22.857142857142858</v>
      </c>
      <c r="C209" s="32">
        <f>IF(TRIM(Tabel2[[#This Row],[Datum]])&lt;&gt;"",Tabel2[[#This Row],[Datum]],"")</f>
        <v>46049</v>
      </c>
      <c r="D209" s="106">
        <v>46049</v>
      </c>
      <c r="E209" s="107"/>
      <c r="F209" s="111" t="s">
        <v>244</v>
      </c>
      <c r="H209"/>
      <c r="K209" s="12"/>
    </row>
    <row r="210" spans="1:11" ht="28.5" customHeight="1">
      <c r="A210" s="2">
        <f>IF(TRIM(Tabel2[[#This Row],[Datum]])&lt;&gt;"",WEEKNUM(Tabel2[[#This Row],[Datum]]),"")</f>
        <v>5</v>
      </c>
      <c r="B210" s="3">
        <f>IF(TRIM(Tabel2[[#This Row],[Datum]])&lt;&gt;"",(+Tabel2[[#This Row],[Datum]]-DATE(2025,8,20))/7,"")</f>
        <v>22.857142857142858</v>
      </c>
      <c r="C210" s="32">
        <f>IF(TRIM(Tabel2[[#This Row],[Datum]])&lt;&gt;"",Tabel2[[#This Row],[Datum]],"")</f>
        <v>46049</v>
      </c>
      <c r="D210" s="106">
        <v>46049</v>
      </c>
      <c r="E210" s="107"/>
      <c r="F210" s="127" t="s">
        <v>532</v>
      </c>
      <c r="H210"/>
      <c r="K210" s="12"/>
    </row>
    <row r="211" spans="1:11" ht="28.5" customHeight="1">
      <c r="A211" s="2">
        <f>IF(TRIM(Tabel2[[#This Row],[Datum]])&lt;&gt;"",WEEKNUM(Tabel2[[#This Row],[Datum]]),"")</f>
        <v>5</v>
      </c>
      <c r="B211" s="3">
        <f>IF(TRIM(Tabel2[[#This Row],[Datum]])&lt;&gt;"",(+Tabel2[[#This Row],[Datum]]-DATE(2025,8,20))/7,"")</f>
        <v>22.857142857142858</v>
      </c>
      <c r="C211" s="32">
        <f>IF(TRIM(Tabel2[[#This Row],[Datum]])&lt;&gt;"",Tabel2[[#This Row],[Datum]],"")</f>
        <v>46049</v>
      </c>
      <c r="D211" s="106">
        <v>46049</v>
      </c>
      <c r="E211" s="107"/>
      <c r="F211" s="112" t="s">
        <v>245</v>
      </c>
      <c r="G211" s="107" t="s">
        <v>21</v>
      </c>
      <c r="H211"/>
      <c r="K211" s="12"/>
    </row>
    <row r="212" spans="1:11" ht="28.5" customHeight="1">
      <c r="A212" s="8"/>
      <c r="B212" s="9"/>
      <c r="C212" s="36">
        <f>IF(TRIM(Tabel2[[#This Row],[Datum]])&lt;&gt;"",Tabel2[[#This Row],[Datum]],"")</f>
        <v>46049</v>
      </c>
      <c r="D212" s="110">
        <v>46049</v>
      </c>
      <c r="E212" s="111"/>
      <c r="F212" s="128" t="s">
        <v>533</v>
      </c>
      <c r="G212" s="111"/>
      <c r="H212"/>
      <c r="K212" s="12"/>
    </row>
    <row r="213" spans="1:11" ht="28.5" customHeight="1">
      <c r="A213" s="2">
        <f>IF(TRIM(Tabel2[[#This Row],[Datum]])&lt;&gt;"",WEEKNUM(Tabel2[[#This Row],[Datum]]),"")</f>
        <v>5</v>
      </c>
      <c r="B213" s="3">
        <f>IF(TRIM(Tabel2[[#This Row],[Datum]])&lt;&gt;"",(+Tabel2[[#This Row],[Datum]]-DATE(2025,8,20))/7,"")</f>
        <v>22.857142857142858</v>
      </c>
      <c r="C213" s="32">
        <f>IF(TRIM(Tabel2[[#This Row],[Datum]])&lt;&gt;"",Tabel2[[#This Row],[Datum]],"")</f>
        <v>46049</v>
      </c>
      <c r="D213" s="106">
        <v>46049</v>
      </c>
      <c r="E213" s="107"/>
      <c r="F213" s="128" t="s">
        <v>534</v>
      </c>
      <c r="H213"/>
      <c r="K213" s="12"/>
    </row>
    <row r="214" spans="1:11" ht="28.5" customHeight="1">
      <c r="A214" s="2">
        <f>IF(TRIM(Tabel2[[#This Row],[Datum]])&lt;&gt;"",WEEKNUM(Tabel2[[#This Row],[Datum]],2),"")</f>
        <v>5</v>
      </c>
      <c r="B214" s="3">
        <f>IF(TRIM(Tabel2[[#This Row],[Datum]])&lt;&gt;"",(+Tabel2[[#This Row],[Datum]]-DATE(2025,8,20))/7,"")</f>
        <v>23</v>
      </c>
      <c r="C214" s="32">
        <f>IF(TRIM(Tabel2[[#This Row],[Datum]])&lt;&gt;"",Tabel2[[#This Row],[Datum]],"")</f>
        <v>46050</v>
      </c>
      <c r="D214" s="106">
        <v>46050</v>
      </c>
      <c r="E214" s="107"/>
      <c r="F214" s="108"/>
      <c r="H214"/>
      <c r="K214" s="12"/>
    </row>
    <row r="215" spans="1:11" ht="28.5" customHeight="1">
      <c r="A215" s="2">
        <f>IF(TRIM(Tabel2[[#This Row],[Datum]])&lt;&gt;"",WEEKNUM(Tabel2[[#This Row],[Datum]],2),"")</f>
        <v>5</v>
      </c>
      <c r="B215" s="3">
        <f>IF(TRIM(Tabel2[[#This Row],[Datum]])&lt;&gt;"",(+Tabel2[[#This Row],[Datum]]-DATE(2025,8,20))/7,"")</f>
        <v>23.142857142857142</v>
      </c>
      <c r="C215" s="32">
        <f>IF(TRIM(Tabel2[[#This Row],[Datum]])&lt;&gt;"",Tabel2[[#This Row],[Datum]],"")</f>
        <v>46051</v>
      </c>
      <c r="D215" s="106">
        <v>46051</v>
      </c>
      <c r="E215" s="107"/>
      <c r="F215" s="108" t="s">
        <v>535</v>
      </c>
      <c r="H215"/>
    </row>
    <row r="216" spans="1:11" ht="28.5" customHeight="1">
      <c r="A216" s="2">
        <f>IF(TRIM(Tabel2[[#This Row],[Datum]])&lt;&gt;"",WEEKNUM(Tabel2[[#This Row],[Datum]]),"")</f>
        <v>5</v>
      </c>
      <c r="B216" s="3">
        <f>IF(TRIM(Tabel2[[#This Row],[Datum]])&lt;&gt;"",(+Tabel2[[#This Row],[Datum]]-DATE(2025,8,20))/7,"")</f>
        <v>23.142857142857142</v>
      </c>
      <c r="C216" s="32">
        <f>IF(TRIM(Tabel2[[#This Row],[Datum]])&lt;&gt;"",Tabel2[[#This Row],[Datum]],"")</f>
        <v>46051</v>
      </c>
      <c r="D216" s="106">
        <v>46051</v>
      </c>
      <c r="E216" s="107"/>
      <c r="F216" s="112" t="s">
        <v>536</v>
      </c>
      <c r="H216"/>
    </row>
    <row r="217" spans="1:11" ht="28.5" customHeight="1">
      <c r="A217" s="2">
        <f>IF(TRIM(Tabel2[[#This Row],[Datum]])&lt;&gt;"",WEEKNUM(Tabel2[[#This Row],[Datum]],2),"")</f>
        <v>5</v>
      </c>
      <c r="B217" s="3">
        <f>IF(TRIM(Tabel2[[#This Row],[Datum]])&lt;&gt;"",(+Tabel2[[#This Row],[Datum]]-DATE(2025,8,20))/7,"")</f>
        <v>23.285714285714285</v>
      </c>
      <c r="C217" s="32">
        <f>IF(TRIM(Tabel2[[#This Row],[Datum]])&lt;&gt;"",Tabel2[[#This Row],[Datum]],"")</f>
        <v>46052</v>
      </c>
      <c r="D217" s="106">
        <v>46052</v>
      </c>
      <c r="E217" s="107"/>
      <c r="F217" s="108"/>
      <c r="H217"/>
    </row>
    <row r="218" spans="1:11" ht="28.5" customHeight="1">
      <c r="A218" s="2">
        <f>IF(TRIM(Tabel2[[#This Row],[Datum]])&lt;&gt;"",WEEKNUM(Tabel2[[#This Row],[Datum]]),"")</f>
        <v>5</v>
      </c>
      <c r="B218" s="3">
        <f>IF(TRIM(Tabel2[[#This Row],[Datum]])&lt;&gt;"",(+Tabel2[[#This Row],[Datum]]-DATE(2025,8,20))/7,"")</f>
        <v>23.428571428571427</v>
      </c>
      <c r="C218" s="32">
        <f>IF(TRIM(Tabel2[[#This Row],[Datum]])&lt;&gt;"",Tabel2[[#This Row],[Datum]],"")</f>
        <v>46053</v>
      </c>
      <c r="D218" s="106">
        <v>46053</v>
      </c>
      <c r="E218" s="107"/>
      <c r="F218" s="114" t="s">
        <v>537</v>
      </c>
      <c r="G218" s="107" t="s">
        <v>91</v>
      </c>
      <c r="H218"/>
    </row>
    <row r="219" spans="1:11" ht="28.5" customHeight="1">
      <c r="A219" s="57"/>
      <c r="B219" s="53"/>
      <c r="C219" s="54">
        <f>IF(TRIM(Tabel2[[#This Row],[Datum]])&lt;&gt;"",Tabel2[[#This Row],[Datum]],"")</f>
        <v>46054</v>
      </c>
      <c r="D219" s="129">
        <v>46054</v>
      </c>
      <c r="E219" s="130"/>
      <c r="F219" s="131" t="s">
        <v>537</v>
      </c>
      <c r="G219" s="130" t="s">
        <v>91</v>
      </c>
      <c r="H219"/>
    </row>
    <row r="220" spans="1:11" ht="28.5" customHeight="1">
      <c r="A220" s="2">
        <f>IF(TRIM(Tabel2[[#This Row],[Datum]])&lt;&gt;"",WEEKNUM(Tabel2[[#This Row],[Datum]],2),"")</f>
        <v>6</v>
      </c>
      <c r="B220" s="3">
        <f>IF(TRIM(Tabel2[[#This Row],[Datum]])&lt;&gt;"",(+Tabel2[[#This Row],[Datum]]-DATE(2025,8,20))/7,"")</f>
        <v>23.714285714285715</v>
      </c>
      <c r="C220" s="32">
        <f>IF(TRIM(Tabel2[[#This Row],[Datum]])&lt;&gt;"",Tabel2[[#This Row],[Datum]],"")</f>
        <v>46055</v>
      </c>
      <c r="D220" s="106">
        <v>46055</v>
      </c>
      <c r="E220" s="107"/>
      <c r="F220" s="108" t="s">
        <v>538</v>
      </c>
      <c r="G220" s="107" t="s">
        <v>9</v>
      </c>
      <c r="H220"/>
    </row>
    <row r="221" spans="1:11" ht="28.5" customHeight="1">
      <c r="A221" s="2" t="str">
        <f>IF(TRIM(Tabel2[[#This Row],[Datum]])&lt;&gt;"",WEEKNUM(Tabel2[[#This Row],[Datum]]),"")</f>
        <v/>
      </c>
      <c r="B221" s="3" t="str">
        <f>IF(TRIM(Tabel2[[#This Row],[Datum]])&lt;&gt;"",(+Tabel2[[#This Row],[Datum]]-DATE(2025,8,20))/7,"")</f>
        <v/>
      </c>
      <c r="C221" s="32" t="str">
        <f>IF(TRIM(Tabel2[[#This Row],[Datum]])&lt;&gt;"",Tabel2[[#This Row],[Datum]],"")</f>
        <v/>
      </c>
      <c r="D221" s="106"/>
      <c r="E221" s="107"/>
      <c r="F221" s="113" t="s">
        <v>539</v>
      </c>
      <c r="G221" s="107" t="s">
        <v>21</v>
      </c>
      <c r="H221"/>
    </row>
    <row r="222" spans="1:11" ht="28.5" customHeight="1">
      <c r="A222" s="2" t="str">
        <f>IF(TRIM(Tabel2[[#This Row],[Datum]])&lt;&gt;"",WEEKNUM(Tabel2[[#This Row],[Datum]]),"")</f>
        <v/>
      </c>
      <c r="B222" s="3" t="str">
        <f>IF(TRIM(Tabel2[[#This Row],[Datum]])&lt;&gt;"",(+Tabel2[[#This Row],[Datum]]-DATE(2025,8,20))/7,"")</f>
        <v/>
      </c>
      <c r="C222" s="32" t="str">
        <f>IF(TRIM(Tabel2[[#This Row],[Datum]])&lt;&gt;"",Tabel2[[#This Row],[Datum]],"")</f>
        <v/>
      </c>
      <c r="D222" s="106"/>
      <c r="E222" s="107"/>
      <c r="F222" s="112" t="s">
        <v>540</v>
      </c>
      <c r="G222" s="107" t="s">
        <v>91</v>
      </c>
      <c r="H222"/>
    </row>
    <row r="223" spans="1:11" ht="28.5" customHeight="1">
      <c r="A223" s="2">
        <f>IF(TRIM(Tabel2[[#This Row],[Datum]])&lt;&gt;"",WEEKNUM(Tabel2[[#This Row],[Datum]],2),"")</f>
        <v>6</v>
      </c>
      <c r="B223" s="3">
        <f>IF(TRIM(Tabel2[[#This Row],[Datum]])&lt;&gt;"",(+Tabel2[[#This Row],[Datum]]-DATE(2025,8,20))/7,"")</f>
        <v>23.714285714285715</v>
      </c>
      <c r="C223" s="32">
        <f>IF(TRIM(Tabel2[[#This Row],[Datum]])&lt;&gt;"",Tabel2[[#This Row],[Datum]],"")</f>
        <v>46055</v>
      </c>
      <c r="D223" s="106">
        <v>46055</v>
      </c>
      <c r="E223" s="107"/>
      <c r="F223" s="108" t="s">
        <v>45</v>
      </c>
      <c r="H223"/>
    </row>
    <row r="224" spans="1:11" ht="28.5" customHeight="1">
      <c r="B224" s="3">
        <f>IF(TRIM(Tabel2[[#This Row],[Datum]])&lt;&gt;"",(+Tabel2[[#This Row],[Datum]]-DATE(2025,8,20))/7,"")</f>
        <v>23.714285714285715</v>
      </c>
      <c r="C224" s="32">
        <f>IF(TRIM(Tabel2[[#This Row],[Datum]])&lt;&gt;"",Tabel2[[#This Row],[Datum]],"")</f>
        <v>46055</v>
      </c>
      <c r="D224" s="106">
        <v>46055</v>
      </c>
      <c r="E224" s="107"/>
      <c r="F224" s="107" t="s">
        <v>541</v>
      </c>
      <c r="G224" s="107" t="s">
        <v>21</v>
      </c>
      <c r="H224"/>
    </row>
    <row r="225" spans="1:8" ht="28.5" customHeight="1">
      <c r="A225" s="2">
        <f>IF(TRIM(Tabel2[[#This Row],[Datum]])&lt;&gt;"",WEEKNUM(Tabel2[[#This Row],[Datum]],2),"")</f>
        <v>6</v>
      </c>
      <c r="B225" s="3">
        <f>IF(TRIM(Tabel2[[#This Row],[Datum]])&lt;&gt;"",(+Tabel2[[#This Row],[Datum]]-DATE(2025,8,20))/7,"")</f>
        <v>23.857142857142858</v>
      </c>
      <c r="C225" s="32">
        <f>IF(TRIM(Tabel2[[#This Row],[Datum]])&lt;&gt;"",Tabel2[[#This Row],[Datum]],"")</f>
        <v>46056</v>
      </c>
      <c r="D225" s="106">
        <v>46056</v>
      </c>
      <c r="E225" s="107"/>
      <c r="F225" s="108" t="s">
        <v>26</v>
      </c>
      <c r="H225"/>
    </row>
    <row r="226" spans="1:8" ht="28.5" customHeight="1">
      <c r="A226" s="2">
        <f>IF(TRIM(Tabel2[[#This Row],[Datum]])&lt;&gt;"",WEEKNUM(Tabel2[[#This Row],[Datum]]),"")</f>
        <v>6</v>
      </c>
      <c r="B226" s="3">
        <f>IF(TRIM(Tabel2[[#This Row],[Datum]])&lt;&gt;"",(+Tabel2[[#This Row],[Datum]]-DATE(2025,8,20))/7,"")</f>
        <v>23.857142857142858</v>
      </c>
      <c r="C226" s="32">
        <f>IF(TRIM(Tabel2[[#This Row],[Datum]])&lt;&gt;"",Tabel2[[#This Row],[Datum]],"")</f>
        <v>46056</v>
      </c>
      <c r="D226" s="106">
        <v>46056</v>
      </c>
      <c r="E226" s="107"/>
      <c r="F226" s="112" t="s">
        <v>542</v>
      </c>
      <c r="G226" s="107" t="s">
        <v>91</v>
      </c>
      <c r="H226"/>
    </row>
    <row r="227" spans="1:8" ht="28.5" customHeight="1">
      <c r="A227" s="2">
        <f>IF(TRIM(Tabel2[[#This Row],[Datum]])&lt;&gt;"",WEEKNUM(Tabel2[[#This Row],[Datum]]),"")</f>
        <v>6</v>
      </c>
      <c r="B227" s="3">
        <f>IF(TRIM(Tabel2[[#This Row],[Datum]])&lt;&gt;"",(+Tabel2[[#This Row],[Datum]]-DATE(2025,8,20))/7,"")</f>
        <v>24</v>
      </c>
      <c r="C227" s="32">
        <f>IF(TRIM(Tabel2[[#This Row],[Datum]])&lt;&gt;"",Tabel2[[#This Row],[Datum]],"")</f>
        <v>46057</v>
      </c>
      <c r="D227" s="106">
        <v>46057</v>
      </c>
      <c r="E227" s="107"/>
      <c r="F227" s="112" t="s">
        <v>207</v>
      </c>
      <c r="H227"/>
    </row>
    <row r="228" spans="1:8" ht="28.5" customHeight="1">
      <c r="A228" s="2">
        <f>IF(TRIM(Tabel2[[#This Row],[Datum]])&lt;&gt;"",WEEKNUM(Tabel2[[#This Row],[Datum]],2),"")</f>
        <v>6</v>
      </c>
      <c r="B228" s="3">
        <f>IF(TRIM(Tabel2[[#This Row],[Datum]])&lt;&gt;"",(+Tabel2[[#This Row],[Datum]]-DATE(2025,8,20))/7,"")</f>
        <v>24</v>
      </c>
      <c r="C228" s="32">
        <f>IF(TRIM(Tabel2[[#This Row],[Datum]])&lt;&gt;"",Tabel2[[#This Row],[Datum]],"")</f>
        <v>46057</v>
      </c>
      <c r="D228" s="106">
        <v>46057</v>
      </c>
      <c r="E228" s="107"/>
      <c r="F228" s="108" t="s">
        <v>45</v>
      </c>
      <c r="H228"/>
    </row>
    <row r="229" spans="1:8" ht="28.5" customHeight="1">
      <c r="A229" s="2">
        <f>IF(TRIM(Tabel2[[#This Row],[Datum]])&lt;&gt;"",WEEKNUM(Tabel2[[#This Row],[Datum]],2),"")</f>
        <v>6</v>
      </c>
      <c r="B229" s="3">
        <f>IF(TRIM(Tabel2[[#This Row],[Datum]])&lt;&gt;"",(+Tabel2[[#This Row],[Datum]]-DATE(2025,8,20))/7,"")</f>
        <v>24.142857142857142</v>
      </c>
      <c r="C229" s="32">
        <f>IF(TRIM(Tabel2[[#This Row],[Datum]])&lt;&gt;"",Tabel2[[#This Row],[Datum]],"")</f>
        <v>46058</v>
      </c>
      <c r="D229" s="106">
        <v>46058</v>
      </c>
      <c r="E229" s="107"/>
      <c r="F229" s="108" t="s">
        <v>45</v>
      </c>
      <c r="H229"/>
    </row>
    <row r="230" spans="1:8" ht="28.5" customHeight="1">
      <c r="A230" s="2">
        <f>IF(TRIM(Tabel2[[#This Row],[Datum]])&lt;&gt;"",WEEKNUM(Tabel2[[#This Row],[Datum]],2),"")</f>
        <v>6</v>
      </c>
      <c r="B230" s="3">
        <f>IF(TRIM(Tabel2[[#This Row],[Datum]])&lt;&gt;"",(+Tabel2[[#This Row],[Datum]]-DATE(2025,8,20))/7,"")</f>
        <v>24.285714285714285</v>
      </c>
      <c r="C230" s="32">
        <f>IF(TRIM(Tabel2[[#This Row],[Datum]])&lt;&gt;"",Tabel2[[#This Row],[Datum]],"")</f>
        <v>46059</v>
      </c>
      <c r="D230" s="106">
        <v>46059</v>
      </c>
      <c r="E230" s="107"/>
      <c r="F230" s="108" t="s">
        <v>45</v>
      </c>
      <c r="H230"/>
    </row>
    <row r="231" spans="1:8" ht="28.5" customHeight="1">
      <c r="A231" s="2">
        <f>IF(TRIM(Tabel2[[#This Row],[Datum]])&lt;&gt;"",WEEKNUM(Tabel2[[#This Row],[Datum]]),"")</f>
        <v>6</v>
      </c>
      <c r="B231" s="3">
        <f>IF(TRIM(Tabel2[[#This Row],[Datum]])&lt;&gt;"",(+Tabel2[[#This Row],[Datum]]-DATE(2025,8,20))/7,"")</f>
        <v>24.285714285714285</v>
      </c>
      <c r="C231" s="32">
        <f>IF(TRIM(Tabel2[[#This Row],[Datum]])&lt;&gt;"",Tabel2[[#This Row],[Datum]],"")</f>
        <v>46059</v>
      </c>
      <c r="D231" s="106">
        <v>46059</v>
      </c>
      <c r="E231" s="107"/>
      <c r="F231" s="112" t="s">
        <v>543</v>
      </c>
      <c r="G231" s="107" t="s">
        <v>91</v>
      </c>
      <c r="H231"/>
    </row>
    <row r="232" spans="1:8" ht="28.5" customHeight="1">
      <c r="A232" s="2">
        <f>IF(TRIM(Tabel2[[#This Row],[Datum]])&lt;&gt;"",WEEKNUM(Tabel2[[#This Row],[Datum]]),"")</f>
        <v>6</v>
      </c>
      <c r="B232" s="3">
        <f>IF(TRIM(Tabel2[[#This Row],[Datum]])&lt;&gt;"",(+Tabel2[[#This Row],[Datum]]-DATE(2025,8,20))/7,"")</f>
        <v>24.285714285714285</v>
      </c>
      <c r="C232" s="32">
        <f>IF(TRIM(Tabel2[[#This Row],[Datum]])&lt;&gt;"",Tabel2[[#This Row],[Datum]],"")</f>
        <v>46059</v>
      </c>
      <c r="D232" s="106">
        <v>46059</v>
      </c>
      <c r="E232" s="107"/>
      <c r="F232" s="112" t="s">
        <v>210</v>
      </c>
      <c r="G232" s="107" t="s">
        <v>91</v>
      </c>
      <c r="H232"/>
    </row>
    <row r="233" spans="1:8" ht="28.5" customHeight="1">
      <c r="A233" s="2">
        <f>IF(TRIM(Tabel2[[#This Row],[Datum]])&lt;&gt;"",WEEKNUM(Tabel2[[#This Row],[Datum]],2),"")</f>
        <v>7</v>
      </c>
      <c r="B233" s="3">
        <f>IF(TRIM(Tabel2[[#This Row],[Datum]])&lt;&gt;"",(+Tabel2[[#This Row],[Datum]]-DATE(2025,8,20))/7,"")</f>
        <v>24.714285714285715</v>
      </c>
      <c r="C233" s="32">
        <f>IF(TRIM(Tabel2[[#This Row],[Datum]])&lt;&gt;"",Tabel2[[#This Row],[Datum]],"")</f>
        <v>46062</v>
      </c>
      <c r="D233" s="106">
        <v>46062</v>
      </c>
      <c r="E233" s="107"/>
      <c r="F233" s="108" t="s">
        <v>544</v>
      </c>
      <c r="G233" s="107" t="s">
        <v>9</v>
      </c>
      <c r="H233"/>
    </row>
    <row r="234" spans="1:8" ht="28.5" customHeight="1">
      <c r="A234" s="2">
        <f>IF(TRIM(Tabel2[[#This Row],[Datum]])&lt;&gt;"",WEEKNUM(Tabel2[[#This Row],[Datum]],2),"")</f>
        <v>7</v>
      </c>
      <c r="B234" s="3">
        <f>IF(TRIM(Tabel2[[#This Row],[Datum]])&lt;&gt;"",(+Tabel2[[#This Row],[Datum]]-DATE(2025,8,20))/7,"")</f>
        <v>24.714285714285715</v>
      </c>
      <c r="C234" s="32">
        <f>IF(TRIM(Tabel2[[#This Row],[Datum]])&lt;&gt;"",Tabel2[[#This Row],[Datum]],"")</f>
        <v>46062</v>
      </c>
      <c r="D234" s="106">
        <v>46062</v>
      </c>
      <c r="E234" s="107"/>
      <c r="F234" s="114" t="s">
        <v>213</v>
      </c>
      <c r="G234" s="107" t="s">
        <v>91</v>
      </c>
      <c r="H234"/>
    </row>
    <row r="235" spans="1:8" ht="28.5" customHeight="1">
      <c r="A235" s="2">
        <f>IF(TRIM(Tabel2[[#This Row],[Datum]])&lt;&gt;"",WEEKNUM(Tabel2[[#This Row],[Datum]],2),"")</f>
        <v>7</v>
      </c>
      <c r="B235" s="3">
        <f>IF(TRIM(Tabel2[[#This Row],[Datum]])&lt;&gt;"",(+Tabel2[[#This Row],[Datum]]-DATE(2025,8,20))/7,"")</f>
        <v>24.857142857142858</v>
      </c>
      <c r="C235" s="32">
        <f>IF(TRIM(Tabel2[[#This Row],[Datum]])&lt;&gt;"",Tabel2[[#This Row],[Datum]],"")</f>
        <v>46063</v>
      </c>
      <c r="D235" s="106">
        <v>46063</v>
      </c>
      <c r="E235" s="107"/>
      <c r="F235" s="122" t="s">
        <v>545</v>
      </c>
      <c r="G235" s="107" t="s">
        <v>21</v>
      </c>
      <c r="H235"/>
    </row>
    <row r="236" spans="1:8" ht="28.5" customHeight="1">
      <c r="A236" s="2">
        <f>IF(TRIM(Tabel2[[#This Row],[Datum]])&lt;&gt;"",WEEKNUM(Tabel2[[#This Row],[Datum]]),"")</f>
        <v>7</v>
      </c>
      <c r="B236" s="3">
        <f>IF(TRIM(Tabel2[[#This Row],[Datum]])&lt;&gt;"",(+Tabel2[[#This Row],[Datum]]-DATE(2025,8,20))/7,"")</f>
        <v>24.857142857142858</v>
      </c>
      <c r="C236" s="32">
        <f>IF(TRIM(Tabel2[[#This Row],[Datum]])&lt;&gt;"",Tabel2[[#This Row],[Datum]],"")</f>
        <v>46063</v>
      </c>
      <c r="D236" s="106">
        <v>46063</v>
      </c>
      <c r="E236" s="107"/>
      <c r="F236" s="123" t="s">
        <v>214</v>
      </c>
      <c r="G236" s="107" t="s">
        <v>21</v>
      </c>
      <c r="H236"/>
    </row>
    <row r="237" spans="1:8" ht="28.5" customHeight="1">
      <c r="A237" s="2">
        <f>IF(TRIM(Tabel2[[#This Row],[Datum]])&lt;&gt;"",WEEKNUM(Tabel2[[#This Row],[Datum]]),"")</f>
        <v>7</v>
      </c>
      <c r="B237" s="3">
        <f>IF(TRIM(Tabel2[[#This Row],[Datum]])&lt;&gt;"",(+Tabel2[[#This Row],[Datum]]-DATE(2025,8,20))/7,"")</f>
        <v>24.857142857142858</v>
      </c>
      <c r="C237" s="32">
        <f>IF(TRIM(Tabel2[[#This Row],[Datum]])&lt;&gt;"",Tabel2[[#This Row],[Datum]],"")</f>
        <v>46063</v>
      </c>
      <c r="D237" s="106">
        <v>46063</v>
      </c>
      <c r="E237" s="107"/>
      <c r="F237" s="123" t="s">
        <v>216</v>
      </c>
      <c r="H237"/>
    </row>
    <row r="238" spans="1:8" ht="28.5" customHeight="1">
      <c r="A238" s="8" t="str">
        <f>IF(TRIM(Tabel2[[#This Row],[Datum]])&lt;&gt;"",WEEKNUM(Tabel2[[#This Row],[Datum]]),"")</f>
        <v/>
      </c>
      <c r="B238" s="9" t="str">
        <f>IF(TRIM(Tabel2[[#This Row],[Datum]])&lt;&gt;"",(+Tabel2[[#This Row],[Datum]]-DATE(2025,8,20))/7,"")</f>
        <v/>
      </c>
      <c r="C238" s="36" t="str">
        <f>IF(TRIM(Tabel2[[#This Row],[Datum]])&lt;&gt;"",Tabel2[[#This Row],[Datum]],"")</f>
        <v/>
      </c>
      <c r="D238" s="110"/>
      <c r="E238" s="111"/>
      <c r="F238" s="111" t="s">
        <v>477</v>
      </c>
      <c r="G238" s="111"/>
      <c r="H238"/>
    </row>
    <row r="239" spans="1:8" ht="28.5" customHeight="1">
      <c r="A239" s="2">
        <f>IF(TRIM(Tabel2[[#This Row],[Datum]])&lt;&gt;"",WEEKNUM(Tabel2[[#This Row],[Datum]],2),"")</f>
        <v>7</v>
      </c>
      <c r="B239" s="3">
        <f>IF(TRIM(Tabel2[[#This Row],[Datum]])&lt;&gt;"",(+Tabel2[[#This Row],[Datum]]-DATE(2025,8,20))/7,"")</f>
        <v>25</v>
      </c>
      <c r="C239" s="32">
        <f>IF(TRIM(Tabel2[[#This Row],[Datum]])&lt;&gt;"",Tabel2[[#This Row],[Datum]],"")</f>
        <v>46064</v>
      </c>
      <c r="D239" s="106">
        <v>46064</v>
      </c>
      <c r="E239" s="107"/>
      <c r="F239" s="108" t="s">
        <v>495</v>
      </c>
      <c r="H239"/>
    </row>
    <row r="240" spans="1:8" ht="28.5" customHeight="1">
      <c r="A240" s="2">
        <f>IF(TRIM(Tabel2[[#This Row],[Datum]])&lt;&gt;"",WEEKNUM(Tabel2[[#This Row],[Datum]],2),"")</f>
        <v>7</v>
      </c>
      <c r="B240" s="3">
        <f>IF(TRIM(Tabel2[[#This Row],[Datum]])&lt;&gt;"",(+Tabel2[[#This Row],[Datum]]-DATE(2025,8,20))/7,"")</f>
        <v>25.142857142857142</v>
      </c>
      <c r="C240" s="32">
        <f>IF(TRIM(Tabel2[[#This Row],[Datum]])&lt;&gt;"",Tabel2[[#This Row],[Datum]],"")</f>
        <v>46065</v>
      </c>
      <c r="D240" s="106">
        <v>46065</v>
      </c>
      <c r="E240" s="107"/>
      <c r="F240" s="108" t="s">
        <v>495</v>
      </c>
      <c r="H240"/>
    </row>
    <row r="241" spans="1:8" ht="28.5" customHeight="1">
      <c r="A241" s="2">
        <f>IF(TRIM(Tabel2[[#This Row],[Datum]])&lt;&gt;"",WEEKNUM(Tabel2[[#This Row],[Datum]]),"")</f>
        <v>7</v>
      </c>
      <c r="B241" s="3">
        <f>IF(TRIM(Tabel2[[#This Row],[Datum]])&lt;&gt;"",(+Tabel2[[#This Row],[Datum]]-DATE(2025,8,20))/7,"")</f>
        <v>25.142857142857142</v>
      </c>
      <c r="C241" s="32">
        <f>IF(TRIM(Tabel2[[#This Row],[Datum]])&lt;&gt;"",Tabel2[[#This Row],[Datum]],"")</f>
        <v>46065</v>
      </c>
      <c r="D241" s="106">
        <v>46065</v>
      </c>
      <c r="E241" s="107"/>
      <c r="F241" s="122" t="s">
        <v>546</v>
      </c>
      <c r="H241"/>
    </row>
    <row r="242" spans="1:8" ht="28.5" customHeight="1">
      <c r="A242" s="2">
        <f>IF(TRIM(Tabel2[[#This Row],[Datum]])&lt;&gt;"",WEEKNUM(Tabel2[[#This Row],[Datum]],2),"")</f>
        <v>7</v>
      </c>
      <c r="B242" s="3">
        <f>IF(TRIM(Tabel2[[#This Row],[Datum]])&lt;&gt;"",(+Tabel2[[#This Row],[Datum]]-DATE(2025,8,20))/7,"")</f>
        <v>25.285714285714285</v>
      </c>
      <c r="C242" s="32">
        <f>IF(TRIM(Tabel2[[#This Row],[Datum]])&lt;&gt;"",Tabel2[[#This Row],[Datum]],"")</f>
        <v>46066</v>
      </c>
      <c r="D242" s="106">
        <v>46066</v>
      </c>
      <c r="E242" s="107"/>
      <c r="F242" s="108" t="s">
        <v>495</v>
      </c>
      <c r="H242"/>
    </row>
    <row r="243" spans="1:8" ht="28.5" customHeight="1">
      <c r="A243" s="2">
        <f>IF(TRIM(Tabel2[[#This Row],[Datum]])&lt;&gt;"",WEEKNUM(Tabel2[[#This Row],[Datum]],2),"")</f>
        <v>8</v>
      </c>
      <c r="B243" s="3">
        <f>IF(TRIM(Tabel2[[#This Row],[Datum]])&lt;&gt;"",(+Tabel2[[#This Row],[Datum]]-DATE(2025,8,20))/7,"")</f>
        <v>25.714285714285715</v>
      </c>
      <c r="C243" s="32">
        <f>IF(TRIM(Tabel2[[#This Row],[Datum]])&lt;&gt;"",Tabel2[[#This Row],[Datum]],"")</f>
        <v>46069</v>
      </c>
      <c r="D243" s="106">
        <v>46069</v>
      </c>
      <c r="E243" s="107"/>
      <c r="F243" s="108" t="s">
        <v>219</v>
      </c>
      <c r="G243" s="107" t="s">
        <v>9</v>
      </c>
      <c r="H243"/>
    </row>
    <row r="244" spans="1:8" ht="28.5" customHeight="1">
      <c r="A244" s="2">
        <f>IF(TRIM(Tabel2[[#This Row],[Datum]])&lt;&gt;"",WEEKNUM(Tabel2[[#This Row],[Datum]],2),"")</f>
        <v>8</v>
      </c>
      <c r="B244" s="3">
        <f>IF(TRIM(Tabel2[[#This Row],[Datum]])&lt;&gt;"",(+Tabel2[[#This Row],[Datum]]-DATE(2025,8,20))/7,"")</f>
        <v>25.714285714285715</v>
      </c>
      <c r="C244" s="32">
        <f>IF(TRIM(Tabel2[[#This Row],[Datum]])&lt;&gt;"",Tabel2[[#This Row],[Datum]],"")</f>
        <v>46069</v>
      </c>
      <c r="D244" s="106">
        <v>46069</v>
      </c>
      <c r="E244" s="107"/>
      <c r="F244" s="108"/>
      <c r="H244"/>
    </row>
    <row r="245" spans="1:8" ht="28.5" customHeight="1">
      <c r="A245" s="2">
        <f>IF(TRIM(Tabel2[[#This Row],[Datum]])&lt;&gt;"",WEEKNUM(Tabel2[[#This Row],[Datum]],2),"")</f>
        <v>8</v>
      </c>
      <c r="B245" s="3">
        <f>IF(TRIM(Tabel2[[#This Row],[Datum]])&lt;&gt;"",(+Tabel2[[#This Row],[Datum]]-DATE(2025,8,20))/7,"")</f>
        <v>25.857142857142858</v>
      </c>
      <c r="C245" s="32">
        <f>IF(TRIM(Tabel2[[#This Row],[Datum]])&lt;&gt;"",Tabel2[[#This Row],[Datum]],"")</f>
        <v>46070</v>
      </c>
      <c r="D245" s="106">
        <v>46070</v>
      </c>
      <c r="E245" s="107"/>
      <c r="F245" s="108" t="s">
        <v>547</v>
      </c>
      <c r="H245"/>
    </row>
    <row r="246" spans="1:8" ht="28.5" customHeight="1">
      <c r="A246" s="2">
        <f>IF(TRIM(Tabel2[[#This Row],[Datum]])&lt;&gt;"",WEEKNUM(Tabel2[[#This Row],[Datum]],2),"")</f>
        <v>8</v>
      </c>
      <c r="B246" s="3">
        <f>IF(TRIM(Tabel2[[#This Row],[Datum]])&lt;&gt;"",(+Tabel2[[#This Row],[Datum]]-DATE(2025,8,20))/7,"")</f>
        <v>26</v>
      </c>
      <c r="C246" s="32">
        <f>IF(TRIM(Tabel2[[#This Row],[Datum]])&lt;&gt;"",Tabel2[[#This Row],[Datum]],"")</f>
        <v>46071</v>
      </c>
      <c r="D246" s="106">
        <v>46071</v>
      </c>
      <c r="E246" s="107"/>
      <c r="F246" s="108" t="s">
        <v>548</v>
      </c>
      <c r="H246"/>
    </row>
    <row r="247" spans="1:8" ht="28.5" customHeight="1">
      <c r="A247" s="2">
        <f>IF(TRIM(Tabel2[[#This Row],[Datum]])&lt;&gt;"",WEEKNUM(Tabel2[[#This Row],[Datum]],2),"")</f>
        <v>8</v>
      </c>
      <c r="B247" s="3">
        <f>IF(TRIM(Tabel2[[#This Row],[Datum]])&lt;&gt;"",(+Tabel2[[#This Row],[Datum]]-DATE(2025,8,20))/7,"")</f>
        <v>26.142857142857142</v>
      </c>
      <c r="C247" s="32">
        <f>IF(TRIM(Tabel2[[#This Row],[Datum]])&lt;&gt;"",Tabel2[[#This Row],[Datum]],"")</f>
        <v>46072</v>
      </c>
      <c r="D247" s="106">
        <v>46072</v>
      </c>
      <c r="E247" s="107"/>
      <c r="F247" s="108" t="s">
        <v>549</v>
      </c>
      <c r="H247"/>
    </row>
    <row r="248" spans="1:8" ht="28.5" customHeight="1">
      <c r="A248" s="2">
        <f>IF(TRIM(Tabel2[[#This Row],[Datum]])&lt;&gt;"",WEEKNUM(Tabel2[[#This Row],[Datum]],2),"")</f>
        <v>8</v>
      </c>
      <c r="B248" s="3">
        <f>IF(TRIM(Tabel2[[#This Row],[Datum]])&lt;&gt;"",(+Tabel2[[#This Row],[Datum]]-DATE(2025,8,20))/7,"")</f>
        <v>26.285714285714285</v>
      </c>
      <c r="C248" s="32">
        <f>IF(TRIM(Tabel2[[#This Row],[Datum]])&lt;&gt;"",Tabel2[[#This Row],[Datum]],"")</f>
        <v>46073</v>
      </c>
      <c r="D248" s="106">
        <v>46073</v>
      </c>
      <c r="E248" s="107"/>
      <c r="F248" s="108"/>
      <c r="H248"/>
    </row>
    <row r="249" spans="1:8" ht="28.5" customHeight="1">
      <c r="A249" s="2">
        <f>IF(TRIM(Tabel2[[#This Row],[Datum]])&lt;&gt;"",WEEKNUM(Tabel2[[#This Row],[Datum]],2),"")</f>
        <v>9</v>
      </c>
      <c r="B249" s="3">
        <f>IF(TRIM(Tabel2[[#This Row],[Datum]])&lt;&gt;"",(+Tabel2[[#This Row],[Datum]]-DATE(2025,8,20))/7,"")</f>
        <v>26.714285714285715</v>
      </c>
      <c r="C249" s="32">
        <f>IF(TRIM(Tabel2[[#This Row],[Datum]])&lt;&gt;"",Tabel2[[#This Row],[Datum]],"")</f>
        <v>46076</v>
      </c>
      <c r="D249" s="106">
        <v>46076</v>
      </c>
      <c r="E249" s="107"/>
      <c r="F249" s="108" t="s">
        <v>230</v>
      </c>
      <c r="G249" s="107" t="s">
        <v>9</v>
      </c>
      <c r="H249"/>
    </row>
    <row r="250" spans="1:8" ht="28.5" customHeight="1">
      <c r="A250" s="2">
        <f>IF(TRIM(Tabel2[[#This Row],[Datum]])&lt;&gt;"",WEEKNUM(Tabel2[[#This Row],[Datum]],2),"")</f>
        <v>9</v>
      </c>
      <c r="B250" s="3">
        <f>IF(TRIM(Tabel2[[#This Row],[Datum]])&lt;&gt;"",(+Tabel2[[#This Row],[Datum]]-DATE(2025,8,20))/7,"")</f>
        <v>26.714285714285715</v>
      </c>
      <c r="C250" s="32">
        <f>IF(TRIM(Tabel2[[#This Row],[Datum]])&lt;&gt;"",Tabel2[[#This Row],[Datum]],"")</f>
        <v>46076</v>
      </c>
      <c r="D250" s="106">
        <v>46076</v>
      </c>
      <c r="E250" s="107"/>
      <c r="F250" s="108" t="s">
        <v>231</v>
      </c>
      <c r="H250"/>
    </row>
    <row r="251" spans="1:8" ht="28.5" customHeight="1">
      <c r="A251" s="2">
        <f>IF(TRIM(Tabel2[[#This Row],[Datum]])&lt;&gt;"",WEEKNUM(Tabel2[[#This Row],[Datum]],2),"")</f>
        <v>9</v>
      </c>
      <c r="B251" s="3">
        <f>IF(TRIM(Tabel2[[#This Row],[Datum]])&lt;&gt;"",(+Tabel2[[#This Row],[Datum]]-DATE(2025,8,20))/7,"")</f>
        <v>26.857142857142858</v>
      </c>
      <c r="C251" s="32">
        <f>IF(TRIM(Tabel2[[#This Row],[Datum]])&lt;&gt;"",Tabel2[[#This Row],[Datum]],"")</f>
        <v>46077</v>
      </c>
      <c r="D251" s="106">
        <v>46077</v>
      </c>
      <c r="E251" s="107"/>
      <c r="F251" s="108" t="s">
        <v>231</v>
      </c>
      <c r="H251"/>
    </row>
    <row r="252" spans="1:8" ht="28.5" customHeight="1">
      <c r="A252" s="2">
        <f>IF(TRIM(Tabel2[[#This Row],[Datum]])&lt;&gt;"",WEEKNUM(Tabel2[[#This Row],[Datum]],2),"")</f>
        <v>9</v>
      </c>
      <c r="B252" s="3">
        <f>IF(TRIM(Tabel2[[#This Row],[Datum]])&lt;&gt;"",(+Tabel2[[#This Row],[Datum]]-DATE(2025,8,20))/7,"")</f>
        <v>27</v>
      </c>
      <c r="C252" s="32">
        <f>IF(TRIM(Tabel2[[#This Row],[Datum]])&lt;&gt;"",Tabel2[[#This Row],[Datum]],"")</f>
        <v>46078</v>
      </c>
      <c r="D252" s="106">
        <v>46078</v>
      </c>
      <c r="E252" s="107"/>
      <c r="F252" s="108" t="s">
        <v>231</v>
      </c>
      <c r="H252"/>
    </row>
    <row r="253" spans="1:8" ht="28.5" customHeight="1">
      <c r="A253" s="2">
        <f>IF(TRIM(Tabel2[[#This Row],[Datum]])&lt;&gt;"",WEEKNUM(Tabel2[[#This Row],[Datum]],2),"")</f>
        <v>9</v>
      </c>
      <c r="B253" s="3">
        <f>IF(TRIM(Tabel2[[#This Row],[Datum]])&lt;&gt;"",(+Tabel2[[#This Row],[Datum]]-DATE(2025,8,20))/7,"")</f>
        <v>27.142857142857142</v>
      </c>
      <c r="C253" s="32">
        <f>IF(TRIM(Tabel2[[#This Row],[Datum]])&lt;&gt;"",Tabel2[[#This Row],[Datum]],"")</f>
        <v>46079</v>
      </c>
      <c r="D253" s="106">
        <v>46079</v>
      </c>
      <c r="E253" s="107"/>
      <c r="F253" s="108" t="s">
        <v>231</v>
      </c>
      <c r="H253"/>
    </row>
    <row r="254" spans="1:8" ht="28.5" customHeight="1">
      <c r="A254" s="2">
        <f>IF(TRIM(Tabel2[[#This Row],[Datum]])&lt;&gt;"",WEEKNUM(Tabel2[[#This Row],[Datum]],2),"")</f>
        <v>9</v>
      </c>
      <c r="B254" s="3">
        <f>IF(TRIM(Tabel2[[#This Row],[Datum]])&lt;&gt;"",(+Tabel2[[#This Row],[Datum]]-DATE(2025,8,20))/7,"")</f>
        <v>27.285714285714285</v>
      </c>
      <c r="C254" s="32">
        <f>IF(TRIM(Tabel2[[#This Row],[Datum]])&lt;&gt;"",Tabel2[[#This Row],[Datum]],"")</f>
        <v>46080</v>
      </c>
      <c r="D254" s="106">
        <v>46080</v>
      </c>
      <c r="E254" s="107"/>
      <c r="F254" s="132" t="s">
        <v>231</v>
      </c>
      <c r="H254"/>
    </row>
    <row r="255" spans="1:8" ht="28.5" customHeight="1">
      <c r="A255" s="57"/>
      <c r="B255" s="53"/>
      <c r="C255" s="54" t="s">
        <v>433</v>
      </c>
      <c r="D255" s="129">
        <v>46082</v>
      </c>
      <c r="E255" s="130"/>
      <c r="F255" s="127" t="s">
        <v>232</v>
      </c>
      <c r="G255" s="130" t="s">
        <v>91</v>
      </c>
      <c r="H255"/>
    </row>
    <row r="256" spans="1:8" ht="28.5" customHeight="1">
      <c r="A256" s="2">
        <f>IF(TRIM(Tabel2[[#This Row],[Datum]])&lt;&gt;"",WEEKNUM(Tabel2[[#This Row],[Datum]],2),"")</f>
        <v>10</v>
      </c>
      <c r="B256" s="3">
        <f>IF(TRIM(Tabel2[[#This Row],[Datum]])&lt;&gt;"",(+Tabel2[[#This Row],[Datum]]-DATE(2025,8,20))/7,"")</f>
        <v>27.714285714285715</v>
      </c>
      <c r="C256" s="32">
        <f>IF(TRIM(Tabel2[[#This Row],[Datum]])&lt;&gt;"",Tabel2[[#This Row],[Datum]],"")</f>
        <v>46083</v>
      </c>
      <c r="D256" s="106">
        <v>46083</v>
      </c>
      <c r="E256" s="107"/>
      <c r="F256" s="108" t="s">
        <v>550</v>
      </c>
      <c r="G256" s="107" t="s">
        <v>9</v>
      </c>
      <c r="H256"/>
    </row>
    <row r="257" spans="1:8" ht="28.5" customHeight="1">
      <c r="A257" s="2" t="str">
        <f>IF(TRIM(Tabel2[[#This Row],[Datum]])&lt;&gt;"",WEEKNUM(Tabel2[[#This Row],[Datum]]),"")</f>
        <v/>
      </c>
      <c r="B257" s="3" t="str">
        <f>IF(TRIM(Tabel2[[#This Row],[Datum]])&lt;&gt;"",(+Tabel2[[#This Row],[Datum]]-DATE(2025,8,20))/7,"")</f>
        <v/>
      </c>
      <c r="C257" s="32" t="str">
        <f>IF(TRIM(Tabel2[[#This Row],[Datum]])&lt;&gt;"",Tabel2[[#This Row],[Datum]],"")</f>
        <v/>
      </c>
      <c r="D257" s="106"/>
      <c r="E257" s="107"/>
      <c r="F257" s="112" t="s">
        <v>551</v>
      </c>
      <c r="G257" s="107" t="s">
        <v>91</v>
      </c>
      <c r="H257"/>
    </row>
    <row r="258" spans="1:8" ht="28.5" customHeight="1">
      <c r="A258" s="2">
        <f>IF(TRIM(Tabel2[[#This Row],[Datum]])&lt;&gt;"",WEEKNUM(Tabel2[[#This Row],[Datum]],2),"")</f>
        <v>10</v>
      </c>
      <c r="B258" s="3">
        <f>IF(TRIM(Tabel2[[#This Row],[Datum]])&lt;&gt;"",(+Tabel2[[#This Row],[Datum]]-DATE(2025,8,20))/7,"")</f>
        <v>27.714285714285715</v>
      </c>
      <c r="C258" s="32">
        <f>IF(TRIM(Tabel2[[#This Row],[Datum]])&lt;&gt;"",Tabel2[[#This Row],[Datum]],"")</f>
        <v>46083</v>
      </c>
      <c r="D258" s="106">
        <v>46083</v>
      </c>
      <c r="E258" s="107"/>
      <c r="F258" s="108"/>
      <c r="H258"/>
    </row>
    <row r="259" spans="1:8" ht="28.5" customHeight="1">
      <c r="A259" s="2">
        <f>IF(TRIM(Tabel2[[#This Row],[Datum]])&lt;&gt;"",WEEKNUM(Tabel2[[#This Row],[Datum]]),"")</f>
        <v>10</v>
      </c>
      <c r="B259" s="3">
        <f>IF(TRIM(Tabel2[[#This Row],[Datum]])&lt;&gt;"",(+Tabel2[[#This Row],[Datum]]-DATE(2025,8,20))/7,"")</f>
        <v>27.714285714285715</v>
      </c>
      <c r="C259" s="32">
        <f>IF(TRIM(Tabel2[[#This Row],[Datum]])&lt;&gt;"",Tabel2[[#This Row],[Datum]],"")</f>
        <v>46083</v>
      </c>
      <c r="D259" s="106">
        <v>46083</v>
      </c>
      <c r="E259" s="107"/>
      <c r="F259" s="112" t="s">
        <v>238</v>
      </c>
      <c r="G259" s="107" t="s">
        <v>91</v>
      </c>
      <c r="H259"/>
    </row>
    <row r="260" spans="1:8" ht="28.5" customHeight="1">
      <c r="A260" s="2">
        <f>IF(TRIM(Tabel2[[#This Row],[Datum]])&lt;&gt;"",WEEKNUM(Tabel2[[#This Row],[Datum]],2),"")</f>
        <v>10</v>
      </c>
      <c r="B260" s="3">
        <f>IF(TRIM(Tabel2[[#This Row],[Datum]])&lt;&gt;"",(+Tabel2[[#This Row],[Datum]]-DATE(2025,8,20))/7,"")</f>
        <v>27.857142857142858</v>
      </c>
      <c r="C260" s="32">
        <f>IF(TRIM(Tabel2[[#This Row],[Datum]])&lt;&gt;"",Tabel2[[#This Row],[Datum]],"")</f>
        <v>46084</v>
      </c>
      <c r="D260" s="106">
        <v>46084</v>
      </c>
      <c r="E260" s="107"/>
      <c r="F260" s="108" t="s">
        <v>552</v>
      </c>
      <c r="H260"/>
    </row>
    <row r="261" spans="1:8" ht="28.5" customHeight="1">
      <c r="A261" s="2">
        <f>IF(TRIM(Tabel2[[#This Row],[Datum]])&lt;&gt;"",WEEKNUM(Tabel2[[#This Row],[Datum]],2),"")</f>
        <v>10</v>
      </c>
      <c r="B261" s="3">
        <f>IF(TRIM(Tabel2[[#This Row],[Datum]])&lt;&gt;"",(+Tabel2[[#This Row],[Datum]]-DATE(2025,8,20))/7,"")</f>
        <v>28</v>
      </c>
      <c r="C261" s="32">
        <f>IF(TRIM(Tabel2[[#This Row],[Datum]])&lt;&gt;"",Tabel2[[#This Row],[Datum]],"")</f>
        <v>46085</v>
      </c>
      <c r="D261" s="106">
        <v>46085</v>
      </c>
      <c r="E261" s="107"/>
      <c r="F261" s="108" t="s">
        <v>553</v>
      </c>
      <c r="H261"/>
    </row>
    <row r="262" spans="1:8" ht="28.5" customHeight="1">
      <c r="A262" s="2">
        <f>IF(TRIM(Tabel2[[#This Row],[Datum]])&lt;&gt;"",WEEKNUM(Tabel2[[#This Row],[Datum]],2),"")</f>
        <v>10</v>
      </c>
      <c r="B262" s="3">
        <f>IF(TRIM(Tabel2[[#This Row],[Datum]])&lt;&gt;"",(+Tabel2[[#This Row],[Datum]]-DATE(2025,8,20))/7,"")</f>
        <v>28.142857142857142</v>
      </c>
      <c r="C262" s="32">
        <f>IF(TRIM(Tabel2[[#This Row],[Datum]])&lt;&gt;"",Tabel2[[#This Row],[Datum]],"")</f>
        <v>46086</v>
      </c>
      <c r="D262" s="106">
        <v>46086</v>
      </c>
      <c r="E262" s="107"/>
      <c r="F262" s="108"/>
      <c r="H262"/>
    </row>
    <row r="263" spans="1:8" ht="28.5" customHeight="1">
      <c r="A263" s="2">
        <f>IF(TRIM(Tabel2[[#This Row],[Datum]])&lt;&gt;"",WEEKNUM(Tabel2[[#This Row],[Datum]],2),"")</f>
        <v>10</v>
      </c>
      <c r="B263" s="3">
        <f>IF(TRIM(Tabel2[[#This Row],[Datum]])&lt;&gt;"",(+Tabel2[[#This Row],[Datum]]-DATE(2025,8,20))/7,"")</f>
        <v>28.285714285714285</v>
      </c>
      <c r="C263" s="32">
        <f>IF(TRIM(Tabel2[[#This Row],[Datum]])&lt;&gt;"",Tabel2[[#This Row],[Datum]],"")</f>
        <v>46087</v>
      </c>
      <c r="D263" s="106">
        <v>46087</v>
      </c>
      <c r="E263" s="107"/>
      <c r="F263" s="108"/>
      <c r="H263"/>
    </row>
    <row r="264" spans="1:8" ht="28.5" customHeight="1">
      <c r="A264" s="2">
        <f>IF(TRIM(Tabel2[[#This Row],[Datum]])&lt;&gt;"",WEEKNUM(Tabel2[[#This Row],[Datum]],2),"")</f>
        <v>11</v>
      </c>
      <c r="B264" s="3">
        <f>IF(TRIM(Tabel2[[#This Row],[Datum]])&lt;&gt;"",(+Tabel2[[#This Row],[Datum]]-DATE(2025,8,20))/7,"")</f>
        <v>28.714285714285715</v>
      </c>
      <c r="C264" s="32">
        <f>IF(TRIM(Tabel2[[#This Row],[Datum]])&lt;&gt;"",Tabel2[[#This Row],[Datum]],"")</f>
        <v>46090</v>
      </c>
      <c r="D264" s="106">
        <v>46090</v>
      </c>
      <c r="E264" s="107"/>
      <c r="F264" s="108" t="s">
        <v>242</v>
      </c>
      <c r="G264" s="107" t="s">
        <v>9</v>
      </c>
      <c r="H264"/>
    </row>
    <row r="265" spans="1:8" ht="28.5" customHeight="1">
      <c r="A265" s="2" t="str">
        <f>IF(TRIM(Tabel2[[#This Row],[Datum]])&lt;&gt;"",WEEKNUM(Tabel2[[#This Row],[Datum]]),"")</f>
        <v/>
      </c>
      <c r="B265" s="3" t="str">
        <f>IF(TRIM(Tabel2[[#This Row],[Datum]])&lt;&gt;"",(+Tabel2[[#This Row],[Datum]]-DATE(2025,8,20))/7,"")</f>
        <v/>
      </c>
      <c r="C265" s="32" t="str">
        <f>IF(TRIM(Tabel2[[#This Row],[Datum]])&lt;&gt;"",Tabel2[[#This Row],[Datum]],"")</f>
        <v/>
      </c>
      <c r="D265" s="106"/>
      <c r="E265" s="107"/>
      <c r="F265" s="112" t="s">
        <v>554</v>
      </c>
      <c r="G265" s="107" t="s">
        <v>91</v>
      </c>
      <c r="H265"/>
    </row>
    <row r="266" spans="1:8" ht="28.5" customHeight="1">
      <c r="A266" s="2">
        <f>IF(TRIM(Tabel2[[#This Row],[Datum]])&lt;&gt;"",WEEKNUM(Tabel2[[#This Row],[Datum]],2),"")</f>
        <v>11</v>
      </c>
      <c r="B266" s="3">
        <f>IF(TRIM(Tabel2[[#This Row],[Datum]])&lt;&gt;"",(+Tabel2[[#This Row],[Datum]]-DATE(2025,8,20))/7,"")</f>
        <v>28.714285714285715</v>
      </c>
      <c r="C266" s="32">
        <f>IF(TRIM(Tabel2[[#This Row],[Datum]])&lt;&gt;"",Tabel2[[#This Row],[Datum]],"")</f>
        <v>46090</v>
      </c>
      <c r="D266" s="106">
        <v>46090</v>
      </c>
      <c r="E266" s="107"/>
      <c r="F266" s="108"/>
      <c r="H266"/>
    </row>
    <row r="267" spans="1:8" ht="28.5" customHeight="1">
      <c r="A267" s="2">
        <f>IF(TRIM(Tabel2[[#This Row],[Datum]])&lt;&gt;"",WEEKNUM(Tabel2[[#This Row],[Datum]],2),"")</f>
        <v>11</v>
      </c>
      <c r="B267" s="3">
        <f>IF(TRIM(Tabel2[[#This Row],[Datum]])&lt;&gt;"",(+Tabel2[[#This Row],[Datum]]-DATE(2025,8,20))/7,"")</f>
        <v>28.857142857142858</v>
      </c>
      <c r="C267" s="32">
        <f>IF(TRIM(Tabel2[[#This Row],[Datum]])&lt;&gt;"",Tabel2[[#This Row],[Datum]],"")</f>
        <v>46091</v>
      </c>
      <c r="D267" s="106">
        <v>46091</v>
      </c>
      <c r="E267" s="107"/>
      <c r="F267" s="108" t="s">
        <v>244</v>
      </c>
      <c r="H267"/>
    </row>
    <row r="268" spans="1:8" ht="28.5" customHeight="1">
      <c r="A268" s="60">
        <v>11</v>
      </c>
      <c r="B268" s="61">
        <v>29</v>
      </c>
      <c r="C268" s="62" t="s">
        <v>70</v>
      </c>
      <c r="D268" s="133" t="s">
        <v>555</v>
      </c>
      <c r="E268" s="134"/>
      <c r="F268" s="134" t="s">
        <v>246</v>
      </c>
      <c r="G268" s="134"/>
      <c r="H268"/>
    </row>
    <row r="269" spans="1:8" ht="28.5" customHeight="1">
      <c r="A269" s="2">
        <f>IF(TRIM(Tabel2[[#This Row],[Datum]])&lt;&gt;"",WEEKNUM(Tabel2[[#This Row],[Datum]],2),"")</f>
        <v>11</v>
      </c>
      <c r="B269" s="3">
        <f>IF(TRIM(Tabel2[[#This Row],[Datum]])&lt;&gt;"",(+Tabel2[[#This Row],[Datum]]-DATE(2025,8,20))/7,"")</f>
        <v>29</v>
      </c>
      <c r="C269" s="32">
        <f>IF(TRIM(Tabel2[[#This Row],[Datum]])&lt;&gt;"",Tabel2[[#This Row],[Datum]],"")</f>
        <v>46092</v>
      </c>
      <c r="D269" s="106">
        <v>46092</v>
      </c>
      <c r="E269" s="107"/>
      <c r="F269" s="114" t="s">
        <v>278</v>
      </c>
      <c r="G269" s="107" t="s">
        <v>21</v>
      </c>
      <c r="H269"/>
    </row>
    <row r="270" spans="1:8" ht="28.5" customHeight="1">
      <c r="A270" s="2">
        <f>IF(TRIM(Tabel2[[#This Row],[Datum]])&lt;&gt;"",WEEKNUM(Tabel2[[#This Row],[Datum]]),"")</f>
        <v>11</v>
      </c>
      <c r="B270" s="3">
        <f>IF(TRIM(Tabel2[[#This Row],[Datum]])&lt;&gt;"",(+Tabel2[[#This Row],[Datum]]-DATE(2025,8,20))/7,"")</f>
        <v>29</v>
      </c>
      <c r="C270" s="32">
        <f>IF(TRIM(Tabel2[[#This Row],[Datum]])&lt;&gt;"",Tabel2[[#This Row],[Datum]],"")</f>
        <v>46092</v>
      </c>
      <c r="D270" s="106">
        <v>46092</v>
      </c>
      <c r="E270" s="107"/>
      <c r="F270" s="112" t="s">
        <v>247</v>
      </c>
      <c r="H270"/>
    </row>
    <row r="271" spans="1:8" ht="28.5" customHeight="1">
      <c r="A271" s="2">
        <f>IF(TRIM(Tabel2[[#This Row],[Datum]])&lt;&gt;"",WEEKNUM(Tabel2[[#This Row],[Datum]],2),"")</f>
        <v>11</v>
      </c>
      <c r="B271" s="3">
        <f>IF(TRIM(Tabel2[[#This Row],[Datum]])&lt;&gt;"",(+Tabel2[[#This Row],[Datum]]-DATE(2025,8,20))/7,"")</f>
        <v>29.142857142857142</v>
      </c>
      <c r="C271" s="32">
        <f>IF(TRIM(Tabel2[[#This Row],[Datum]])&lt;&gt;"",Tabel2[[#This Row],[Datum]],"")</f>
        <v>46093</v>
      </c>
      <c r="D271" s="106">
        <v>46093</v>
      </c>
      <c r="E271" s="107"/>
      <c r="F271" s="108" t="s">
        <v>45</v>
      </c>
      <c r="H271"/>
    </row>
    <row r="272" spans="1:8" ht="28.5" customHeight="1">
      <c r="A272" s="2">
        <f>IF(TRIM(Tabel2[[#This Row],[Datum]])&lt;&gt;"",WEEKNUM(Tabel2[[#This Row],[Datum]],2),"")</f>
        <v>11</v>
      </c>
      <c r="B272" s="3">
        <f>IF(TRIM(Tabel2[[#This Row],[Datum]])&lt;&gt;"",(+Tabel2[[#This Row],[Datum]]-DATE(2025,8,20))/7,"")</f>
        <v>29.285714285714285</v>
      </c>
      <c r="C272" s="32">
        <f>IF(TRIM(Tabel2[[#This Row],[Datum]])&lt;&gt;"",Tabel2[[#This Row],[Datum]],"")</f>
        <v>46094</v>
      </c>
      <c r="D272" s="106">
        <v>46094</v>
      </c>
      <c r="E272" s="107"/>
      <c r="F272" s="108" t="s">
        <v>45</v>
      </c>
      <c r="H272"/>
    </row>
    <row r="273" spans="1:8" ht="28.5" customHeight="1">
      <c r="A273" s="2">
        <f>IF(TRIM(Tabel2[[#This Row],[Datum]])&lt;&gt;"",WEEKNUM(Tabel2[[#This Row],[Datum]]),"")</f>
        <v>11</v>
      </c>
      <c r="B273" s="3">
        <f>IF(TRIM(Tabel2[[#This Row],[Datum]])&lt;&gt;"",(+Tabel2[[#This Row],[Datum]]-DATE(2025,8,20))/7,"")</f>
        <v>29.428571428571427</v>
      </c>
      <c r="C273" s="32">
        <f>IF(TRIM(Tabel2[[#This Row],[Datum]])&lt;&gt;"",Tabel2[[#This Row],[Datum]],"")</f>
        <v>46095</v>
      </c>
      <c r="D273" s="106">
        <v>46095</v>
      </c>
      <c r="E273" s="107"/>
      <c r="F273" s="112" t="s">
        <v>250</v>
      </c>
      <c r="H273"/>
    </row>
    <row r="274" spans="1:8" ht="28.5" customHeight="1">
      <c r="A274" s="2">
        <f>IF(TRIM(Tabel2[[#This Row],[Datum]])&lt;&gt;"",WEEKNUM(Tabel2[[#This Row],[Datum]],2),"")</f>
        <v>12</v>
      </c>
      <c r="B274" s="3">
        <f>IF(TRIM(Tabel2[[#This Row],[Datum]])&lt;&gt;"",(+Tabel2[[#This Row],[Datum]]-DATE(2025,8,20))/7,"")</f>
        <v>29.714285714285715</v>
      </c>
      <c r="C274" s="32">
        <f>IF(TRIM(Tabel2[[#This Row],[Datum]])&lt;&gt;"",Tabel2[[#This Row],[Datum]],"")</f>
        <v>46097</v>
      </c>
      <c r="D274" s="106">
        <v>46097</v>
      </c>
      <c r="E274" s="107"/>
      <c r="F274" s="108" t="s">
        <v>251</v>
      </c>
      <c r="G274" s="107" t="s">
        <v>9</v>
      </c>
      <c r="H274"/>
    </row>
    <row r="275" spans="1:8" ht="28.5" customHeight="1">
      <c r="A275" s="2">
        <f>IF(TRIM(Tabel2[[#This Row],[Datum]])&lt;&gt;"",WEEKNUM(Tabel2[[#This Row],[Datum]],2),"")</f>
        <v>12</v>
      </c>
      <c r="B275" s="3">
        <f>IF(TRIM(Tabel2[[#This Row],[Datum]])&lt;&gt;"",(+Tabel2[[#This Row],[Datum]]-DATE(2025,8,20))/7,"")</f>
        <v>29.714285714285715</v>
      </c>
      <c r="C275" s="32">
        <f>IF(TRIM(Tabel2[[#This Row],[Datum]])&lt;&gt;"",Tabel2[[#This Row],[Datum]],"")</f>
        <v>46097</v>
      </c>
      <c r="D275" s="106">
        <v>46097</v>
      </c>
      <c r="E275" s="107"/>
      <c r="F275" s="108" t="s">
        <v>45</v>
      </c>
      <c r="H275"/>
    </row>
    <row r="276" spans="1:8" ht="28.5" customHeight="1">
      <c r="A276" s="2">
        <f>IF(TRIM(Tabel2[[#This Row],[Datum]])&lt;&gt;"",WEEKNUM(Tabel2[[#This Row],[Datum]],2),"")</f>
        <v>12</v>
      </c>
      <c r="B276" s="3">
        <f>IF(TRIM(Tabel2[[#This Row],[Datum]])&lt;&gt;"",(+Tabel2[[#This Row],[Datum]]-DATE(2025,8,20))/7,"")</f>
        <v>29.857142857142858</v>
      </c>
      <c r="C276" s="32">
        <f>IF(TRIM(Tabel2[[#This Row],[Datum]])&lt;&gt;"",Tabel2[[#This Row],[Datum]],"")</f>
        <v>46098</v>
      </c>
      <c r="D276" s="106">
        <v>46098</v>
      </c>
      <c r="E276" s="107"/>
      <c r="F276" s="108" t="s">
        <v>45</v>
      </c>
      <c r="H276"/>
    </row>
    <row r="277" spans="1:8" ht="28.5" customHeight="1">
      <c r="A277" s="2">
        <f>IF(TRIM(Tabel2[[#This Row],[Datum]])&lt;&gt;"",WEEKNUM(Tabel2[[#This Row],[Datum]]),"")</f>
        <v>12</v>
      </c>
      <c r="B277" s="3">
        <f>IF(TRIM(Tabel2[[#This Row],[Datum]])&lt;&gt;"",(+Tabel2[[#This Row],[Datum]]-DATE(2025,8,20))/7,"")</f>
        <v>29.857142857142858</v>
      </c>
      <c r="C277" s="32">
        <f>IF(TRIM(Tabel2[[#This Row],[Datum]])&lt;&gt;"",Tabel2[[#This Row],[Datum]],"")</f>
        <v>46098</v>
      </c>
      <c r="D277" s="106">
        <v>46098</v>
      </c>
      <c r="E277" s="107"/>
      <c r="F277" s="112" t="s">
        <v>138</v>
      </c>
      <c r="H277"/>
    </row>
    <row r="278" spans="1:8" ht="28.5" customHeight="1">
      <c r="A278" s="2">
        <f>IF(TRIM(Tabel2[[#This Row],[Datum]])&lt;&gt;"",WEEKNUM(Tabel2[[#This Row],[Datum]],2),"")</f>
        <v>12</v>
      </c>
      <c r="B278" s="3">
        <f>IF(TRIM(Tabel2[[#This Row],[Datum]])&lt;&gt;"",(+Tabel2[[#This Row],[Datum]]-DATE(2025,8,20))/7,"")</f>
        <v>30</v>
      </c>
      <c r="C278" s="32">
        <f>IF(TRIM(Tabel2[[#This Row],[Datum]])&lt;&gt;"",Tabel2[[#This Row],[Datum]],"")</f>
        <v>46099</v>
      </c>
      <c r="D278" s="106">
        <v>46099</v>
      </c>
      <c r="E278" s="107"/>
      <c r="F278" s="108" t="s">
        <v>45</v>
      </c>
      <c r="H278"/>
    </row>
    <row r="279" spans="1:8" ht="28.5" customHeight="1">
      <c r="A279" s="2">
        <f>IF(TRIM(Tabel2[[#This Row],[Datum]])&lt;&gt;"",WEEKNUM(Tabel2[[#This Row],[Datum]]),"")</f>
        <v>12</v>
      </c>
      <c r="B279" s="3">
        <f>IF(TRIM(Tabel2[[#This Row],[Datum]])&lt;&gt;"",(+Tabel2[[#This Row],[Datum]]-DATE(2025,8,20))/7,"")</f>
        <v>30</v>
      </c>
      <c r="C279" s="32">
        <f>IF(TRIM(Tabel2[[#This Row],[Datum]])&lt;&gt;"",Tabel2[[#This Row],[Datum]],"")</f>
        <v>46099</v>
      </c>
      <c r="D279" s="106">
        <v>46099</v>
      </c>
      <c r="E279" s="107"/>
      <c r="H279"/>
    </row>
    <row r="280" spans="1:8" ht="28.5" customHeight="1">
      <c r="A280" s="2">
        <f>IF(TRIM(Tabel2[[#This Row],[Datum]])&lt;&gt;"",WEEKNUM(Tabel2[[#This Row],[Datum]],2),"")</f>
        <v>12</v>
      </c>
      <c r="B280" s="3">
        <f>IF(TRIM(Tabel2[[#This Row],[Datum]])&lt;&gt;"",(+Tabel2[[#This Row],[Datum]]-DATE(2025,8,20))/7,"")</f>
        <v>30.285714285714285</v>
      </c>
      <c r="C280" s="32">
        <f>IF(TRIM(Tabel2[[#This Row],[Datum]])&lt;&gt;"",Tabel2[[#This Row],[Datum]],"")</f>
        <v>46101</v>
      </c>
      <c r="D280" s="106">
        <v>46101</v>
      </c>
      <c r="E280" s="107"/>
      <c r="F280" s="108" t="s">
        <v>556</v>
      </c>
      <c r="G280" s="107" t="s">
        <v>21</v>
      </c>
      <c r="H280"/>
    </row>
    <row r="281" spans="1:8" ht="28.5" customHeight="1">
      <c r="A281" s="2">
        <v>12</v>
      </c>
      <c r="B281" s="3">
        <v>30</v>
      </c>
      <c r="C281" s="32" t="s">
        <v>58</v>
      </c>
      <c r="D281" s="106" t="s">
        <v>557</v>
      </c>
      <c r="E281" s="107"/>
      <c r="F281" s="107" t="s">
        <v>478</v>
      </c>
      <c r="H281"/>
    </row>
    <row r="282" spans="1:8" ht="28.5" customHeight="1">
      <c r="A282" s="2">
        <f>IF(TRIM(Tabel2[[#This Row],[Datum]])&lt;&gt;"",WEEKNUM(Tabel2[[#This Row],[Datum]],2),"")</f>
        <v>13</v>
      </c>
      <c r="B282" s="3">
        <f>IF(TRIM(Tabel2[[#This Row],[Datum]])&lt;&gt;"",(+Tabel2[[#This Row],[Datum]]-DATE(2025,8,20))/7,"")</f>
        <v>30.714285714285715</v>
      </c>
      <c r="C282" s="32">
        <f>IF(TRIM(Tabel2[[#This Row],[Datum]])&lt;&gt;"",Tabel2[[#This Row],[Datum]],"")</f>
        <v>46104</v>
      </c>
      <c r="D282" s="106">
        <v>46104</v>
      </c>
      <c r="E282" s="107"/>
      <c r="F282" s="108" t="s">
        <v>259</v>
      </c>
      <c r="G282" s="107" t="s">
        <v>9</v>
      </c>
      <c r="H282"/>
    </row>
    <row r="283" spans="1:8" ht="28.5" customHeight="1">
      <c r="A283" s="2">
        <f>IF(TRIM(Tabel2[[#This Row],[Datum]])&lt;&gt;"",WEEKNUM(Tabel2[[#This Row],[Datum]],2),"")</f>
        <v>13</v>
      </c>
      <c r="B283" s="3">
        <f>IF(TRIM(Tabel2[[#This Row],[Datum]])&lt;&gt;"",(+Tabel2[[#This Row],[Datum]]-DATE(2025,8,20))/7,"")</f>
        <v>30.714285714285715</v>
      </c>
      <c r="C283" s="32">
        <f>IF(TRIM(Tabel2[[#This Row],[Datum]])&lt;&gt;"",Tabel2[[#This Row],[Datum]],"")</f>
        <v>46104</v>
      </c>
      <c r="D283" s="106">
        <v>46104</v>
      </c>
      <c r="E283" s="107"/>
      <c r="F283" s="108" t="s">
        <v>260</v>
      </c>
      <c r="G283" s="107" t="s">
        <v>21</v>
      </c>
      <c r="H283"/>
    </row>
    <row r="284" spans="1:8" ht="28.5" customHeight="1">
      <c r="A284" s="2">
        <f>IF(TRIM(Tabel2[[#This Row],[Datum]])&lt;&gt;"",WEEKNUM(Tabel2[[#This Row],[Datum]],2),"")</f>
        <v>13</v>
      </c>
      <c r="B284" s="3">
        <f>IF(TRIM(Tabel2[[#This Row],[Datum]])&lt;&gt;"",(+Tabel2[[#This Row],[Datum]]-DATE(2025,8,20))/7,"")</f>
        <v>30.857142857142858</v>
      </c>
      <c r="C284" s="32">
        <f>IF(TRIM(Tabel2[[#This Row],[Datum]])&lt;&gt;"",Tabel2[[#This Row],[Datum]],"")</f>
        <v>46105</v>
      </c>
      <c r="D284" s="106">
        <v>46105</v>
      </c>
      <c r="E284" s="107"/>
      <c r="F284" s="108" t="s">
        <v>260</v>
      </c>
      <c r="G284" s="107" t="s">
        <v>21</v>
      </c>
      <c r="H284"/>
    </row>
    <row r="285" spans="1:8" ht="28.5" customHeight="1">
      <c r="A285" s="2">
        <f>IF(TRIM(Tabel2[[#This Row],[Datum]])&lt;&gt;"",WEEKNUM(Tabel2[[#This Row],[Datum]],2),"")</f>
        <v>13</v>
      </c>
      <c r="B285" s="3">
        <f>IF(TRIM(Tabel2[[#This Row],[Datum]])&lt;&gt;"",(+Tabel2[[#This Row],[Datum]]-DATE(2025,8,20))/7,"")</f>
        <v>31</v>
      </c>
      <c r="C285" s="32">
        <f>IF(TRIM(Tabel2[[#This Row],[Datum]])&lt;&gt;"",Tabel2[[#This Row],[Datum]],"")</f>
        <v>46106</v>
      </c>
      <c r="D285" s="106">
        <v>46106</v>
      </c>
      <c r="E285" s="107"/>
      <c r="F285" s="108" t="s">
        <v>260</v>
      </c>
      <c r="G285" s="107" t="s">
        <v>21</v>
      </c>
      <c r="H285"/>
    </row>
    <row r="286" spans="1:8" ht="28.5" customHeight="1">
      <c r="A286" s="2">
        <f>IF(TRIM(Tabel2[[#This Row],[Datum]])&lt;&gt;"",WEEKNUM(Tabel2[[#This Row],[Datum]],2),"")</f>
        <v>13</v>
      </c>
      <c r="B286" s="3">
        <f>IF(TRIM(Tabel2[[#This Row],[Datum]])&lt;&gt;"",(+Tabel2[[#This Row],[Datum]]-DATE(2025,8,20))/7,"")</f>
        <v>31.142857142857142</v>
      </c>
      <c r="C286" s="32">
        <f>IF(TRIM(Tabel2[[#This Row],[Datum]])&lt;&gt;"",Tabel2[[#This Row],[Datum]],"")</f>
        <v>46107</v>
      </c>
      <c r="D286" s="106">
        <v>46107</v>
      </c>
      <c r="E286" s="107"/>
      <c r="F286" s="108" t="s">
        <v>260</v>
      </c>
      <c r="G286" s="107" t="s">
        <v>21</v>
      </c>
      <c r="H286"/>
    </row>
    <row r="287" spans="1:8" ht="28.5" customHeight="1">
      <c r="A287" s="2">
        <f>IF(TRIM(Tabel2[[#This Row],[Datum]])&lt;&gt;"",WEEKNUM(Tabel2[[#This Row],[Datum]],2),"")</f>
        <v>13</v>
      </c>
      <c r="B287" s="3">
        <f>IF(TRIM(Tabel2[[#This Row],[Datum]])&lt;&gt;"",(+Tabel2[[#This Row],[Datum]]-DATE(2025,8,20))/7,"")</f>
        <v>31.285714285714285</v>
      </c>
      <c r="C287" s="32">
        <f>IF(TRIM(Tabel2[[#This Row],[Datum]])&lt;&gt;"",Tabel2[[#This Row],[Datum]],"")</f>
        <v>46108</v>
      </c>
      <c r="D287" s="106">
        <v>46108</v>
      </c>
      <c r="E287" s="107"/>
      <c r="F287" s="108" t="s">
        <v>260</v>
      </c>
      <c r="H287"/>
    </row>
    <row r="288" spans="1:8" ht="28.5" customHeight="1">
      <c r="A288" s="2">
        <f>IF(TRIM(Tabel2[[#This Row],[Datum]])&lt;&gt;"",WEEKNUM(Tabel2[[#This Row],[Datum]],2),"")</f>
        <v>14</v>
      </c>
      <c r="B288" s="3">
        <f>IF(TRIM(Tabel2[[#This Row],[Datum]])&lt;&gt;"",(+Tabel2[[#This Row],[Datum]]-DATE(2025,8,20))/7,"")</f>
        <v>31.714285714285715</v>
      </c>
      <c r="C288" s="32">
        <f>IF(TRIM(Tabel2[[#This Row],[Datum]])&lt;&gt;"",Tabel2[[#This Row],[Datum]],"")</f>
        <v>46111</v>
      </c>
      <c r="D288" s="106">
        <v>46111</v>
      </c>
      <c r="E288" s="107"/>
      <c r="F288" s="108" t="s">
        <v>266</v>
      </c>
      <c r="G288" s="107" t="s">
        <v>9</v>
      </c>
      <c r="H288"/>
    </row>
    <row r="289" spans="1:8" ht="28.5" customHeight="1">
      <c r="A289" s="2" t="str">
        <f>IF(TRIM(Tabel2[[#This Row],[Datum]])&lt;&gt;"",WEEKNUM(Tabel2[[#This Row],[Datum]]),"")</f>
        <v/>
      </c>
      <c r="B289" s="3" t="str">
        <f>IF(TRIM(Tabel2[[#This Row],[Datum]])&lt;&gt;"",(+Tabel2[[#This Row],[Datum]]-DATE(2025,8,20))/7,"")</f>
        <v/>
      </c>
      <c r="C289" s="32" t="str">
        <f>IF(TRIM(Tabel2[[#This Row],[Datum]])&lt;&gt;"",Tabel2[[#This Row],[Datum]],"")</f>
        <v/>
      </c>
      <c r="D289" s="106"/>
      <c r="E289" s="107"/>
      <c r="F289" s="109" t="s">
        <v>267</v>
      </c>
      <c r="H289"/>
    </row>
    <row r="290" spans="1:8" ht="28.5" customHeight="1">
      <c r="A290" s="2" t="str">
        <f>IF(TRIM(Tabel2[[#This Row],[Datum]])&lt;&gt;"",WEEKNUM(Tabel2[[#This Row],[Datum]]),"")</f>
        <v/>
      </c>
      <c r="B290" s="3" t="str">
        <f>IF(TRIM(Tabel2[[#This Row],[Datum]])&lt;&gt;"",(+Tabel2[[#This Row],[Datum]]-DATE(2025,8,20))/7,"")</f>
        <v/>
      </c>
      <c r="C290" s="32" t="str">
        <f>IF(TRIM(Tabel2[[#This Row],[Datum]])&lt;&gt;"",Tabel2[[#This Row],[Datum]],"")</f>
        <v/>
      </c>
      <c r="D290" s="106"/>
      <c r="E290" s="107"/>
      <c r="F290" s="113" t="s">
        <v>558</v>
      </c>
      <c r="G290" s="107" t="s">
        <v>21</v>
      </c>
      <c r="H290"/>
    </row>
    <row r="291" spans="1:8" ht="28.5" customHeight="1">
      <c r="A291" s="2" t="str">
        <f>IF(TRIM(Tabel2[[#This Row],[Datum]])&lt;&gt;"",WEEKNUM(Tabel2[[#This Row],[Datum]]),"")</f>
        <v/>
      </c>
      <c r="B291" s="3" t="str">
        <f>IF(TRIM(Tabel2[[#This Row],[Datum]])&lt;&gt;"",(+Tabel2[[#This Row],[Datum]]-DATE(2025,8,20))/7,"")</f>
        <v/>
      </c>
      <c r="C291" s="32" t="str">
        <f>IF(TRIM(Tabel2[[#This Row],[Datum]])&lt;&gt;"",Tabel2[[#This Row],[Datum]],"")</f>
        <v/>
      </c>
      <c r="D291" s="106"/>
      <c r="E291" s="107"/>
      <c r="F291" s="112" t="s">
        <v>559</v>
      </c>
      <c r="G291" s="107" t="s">
        <v>91</v>
      </c>
      <c r="H291"/>
    </row>
    <row r="292" spans="1:8" ht="28.5" customHeight="1">
      <c r="A292" s="2" t="str">
        <f>IF(TRIM(Tabel2[[#This Row],[Datum]])&lt;&gt;"",WEEKNUM(Tabel2[[#This Row],[Datum]]),"")</f>
        <v/>
      </c>
      <c r="B292" s="3" t="str">
        <f>IF(TRIM(Tabel2[[#This Row],[Datum]])&lt;&gt;"",(+Tabel2[[#This Row],[Datum]]-DATE(2025,8,20))/7,"")</f>
        <v/>
      </c>
      <c r="C292" s="32" t="str">
        <f>IF(TRIM(Tabel2[[#This Row],[Datum]])&lt;&gt;"",Tabel2[[#This Row],[Datum]],"")</f>
        <v/>
      </c>
      <c r="D292" s="106"/>
      <c r="E292" s="107"/>
      <c r="F292" s="112" t="s">
        <v>560</v>
      </c>
      <c r="G292" s="107" t="s">
        <v>91</v>
      </c>
      <c r="H292"/>
    </row>
    <row r="293" spans="1:8" ht="28.5" customHeight="1">
      <c r="A293" s="2">
        <f>IF(TRIM(Tabel2[[#This Row],[Datum]])&lt;&gt;"",WEEKNUM(Tabel2[[#This Row],[Datum]],2),"")</f>
        <v>14</v>
      </c>
      <c r="B293" s="3">
        <f>IF(TRIM(Tabel2[[#This Row],[Datum]])&lt;&gt;"",(+Tabel2[[#This Row],[Datum]]-DATE(2025,8,20))/7,"")</f>
        <v>31.714285714285715</v>
      </c>
      <c r="C293" s="32">
        <f>IF(TRIM(Tabel2[[#This Row],[Datum]])&lt;&gt;"",Tabel2[[#This Row],[Datum]],"")</f>
        <v>46111</v>
      </c>
      <c r="D293" s="106">
        <v>46111</v>
      </c>
      <c r="E293" s="107"/>
      <c r="F293" s="112" t="s">
        <v>270</v>
      </c>
      <c r="H293"/>
    </row>
    <row r="294" spans="1:8" ht="28.5" customHeight="1">
      <c r="A294" s="2">
        <v>14</v>
      </c>
      <c r="B294" s="3">
        <v>32</v>
      </c>
      <c r="C294" s="32" t="s">
        <v>38</v>
      </c>
      <c r="D294" s="106" t="s">
        <v>269</v>
      </c>
      <c r="E294" s="107"/>
      <c r="F294" s="135" t="s">
        <v>561</v>
      </c>
      <c r="H294"/>
    </row>
    <row r="295" spans="1:8" ht="28.5" customHeight="1">
      <c r="A295" s="2">
        <f>IF(TRIM(Tabel2[[#This Row],[Datum]])&lt;&gt;"",WEEKNUM(Tabel2[[#This Row],[Datum]],2),"")</f>
        <v>14</v>
      </c>
      <c r="B295" s="3">
        <f>IF(TRIM(Tabel2[[#This Row],[Datum]])&lt;&gt;"",(+Tabel2[[#This Row],[Datum]]-DATE(2025,8,20))/7,"")</f>
        <v>31.857142857142858</v>
      </c>
      <c r="C295" s="32">
        <f>IF(TRIM(Tabel2[[#This Row],[Datum]])&lt;&gt;"",Tabel2[[#This Row],[Datum]],"")</f>
        <v>46112</v>
      </c>
      <c r="D295" s="106">
        <v>46112</v>
      </c>
      <c r="E295" s="107"/>
      <c r="F295" s="108" t="s">
        <v>562</v>
      </c>
      <c r="H295"/>
    </row>
    <row r="296" spans="1:8" ht="28.5" customHeight="1">
      <c r="B296" s="3"/>
      <c r="C296" s="32">
        <f>IF(TRIM(Tabel2[[#This Row],[Datum]])&lt;&gt;"",Tabel2[[#This Row],[Datum]],"")</f>
        <v>46112</v>
      </c>
      <c r="D296" s="106">
        <v>46112</v>
      </c>
      <c r="E296" s="107"/>
      <c r="F296" s="112" t="s">
        <v>273</v>
      </c>
      <c r="G296" s="107" t="s">
        <v>91</v>
      </c>
      <c r="H296"/>
    </row>
    <row r="297" spans="1:8" ht="28.5" customHeight="1">
      <c r="B297" s="3"/>
      <c r="C297" s="32">
        <f>IF(TRIM(Tabel2[[#This Row],[Datum]])&lt;&gt;"",Tabel2[[#This Row],[Datum]],"")</f>
        <v>46112</v>
      </c>
      <c r="D297" s="106">
        <v>46112</v>
      </c>
      <c r="E297" s="107"/>
      <c r="F297" s="123" t="s">
        <v>563</v>
      </c>
      <c r="H297"/>
    </row>
    <row r="298" spans="1:8" ht="28.5" customHeight="1">
      <c r="A298" s="2" t="str">
        <f>IF(TRIM(Tabel2[[#This Row],[Datum]])&lt;&gt;"",WEEKNUM(Tabel2[[#This Row],[Datum]]),"")</f>
        <v/>
      </c>
      <c r="B298" s="3" t="str">
        <f>IF(TRIM(Tabel2[[#This Row],[Datum]])&lt;&gt;"",(+Tabel2[[#This Row],[Datum]]-DATE(2025,8,20))/7,"")</f>
        <v/>
      </c>
      <c r="C298" s="32" t="str">
        <f>IF(TRIM(Tabel2[[#This Row],[Datum]])&lt;&gt;"",Tabel2[[#This Row],[Datum]],"")</f>
        <v/>
      </c>
      <c r="D298" s="106"/>
      <c r="E298" s="107"/>
      <c r="F298" s="112" t="s">
        <v>564</v>
      </c>
      <c r="H298"/>
    </row>
    <row r="299" spans="1:8" ht="28.5" customHeight="1">
      <c r="A299" s="2">
        <f>IF(TRIM(Tabel2[[#This Row],[Datum]])&lt;&gt;"",WEEKNUM(Tabel2[[#This Row],[Datum]],2),"")</f>
        <v>14</v>
      </c>
      <c r="B299" s="3">
        <f>IF(TRIM(Tabel2[[#This Row],[Datum]])&lt;&gt;"",(+Tabel2[[#This Row],[Datum]]-DATE(2025,8,20))/7,"")</f>
        <v>32</v>
      </c>
      <c r="C299" s="32">
        <f>IF(TRIM(Tabel2[[#This Row],[Datum]])&lt;&gt;"",Tabel2[[#This Row],[Datum]],"")</f>
        <v>46113</v>
      </c>
      <c r="D299" s="106">
        <v>46113</v>
      </c>
      <c r="E299" s="107"/>
      <c r="F299" s="114" t="s">
        <v>277</v>
      </c>
      <c r="G299" s="107" t="s">
        <v>91</v>
      </c>
      <c r="H299"/>
    </row>
    <row r="300" spans="1:8" ht="28.5" customHeight="1">
      <c r="A300" s="2">
        <f>IF(TRIM(Tabel2[[#This Row],[Datum]])&lt;&gt;"",WEEKNUM(Tabel2[[#This Row],[Datum]]),"")</f>
        <v>14</v>
      </c>
      <c r="B300" s="3">
        <f>IF(TRIM(Tabel2[[#This Row],[Datum]])&lt;&gt;"",(+Tabel2[[#This Row],[Datum]]-DATE(2025,8,20))/7,"")</f>
        <v>32</v>
      </c>
      <c r="C300" s="32">
        <f>IF(TRIM(Tabel2[[#This Row],[Datum]])&lt;&gt;"",Tabel2[[#This Row],[Datum]],"")</f>
        <v>46113</v>
      </c>
      <c r="D300" s="106">
        <v>46113</v>
      </c>
      <c r="E300" s="107"/>
      <c r="F300" s="112" t="s">
        <v>280</v>
      </c>
      <c r="G300" s="107" t="s">
        <v>91</v>
      </c>
      <c r="H300"/>
    </row>
    <row r="301" spans="1:8" ht="28.5" customHeight="1">
      <c r="A301" s="2">
        <f>IF(TRIM(Tabel2[[#This Row],[Datum]])&lt;&gt;"",WEEKNUM(Tabel2[[#This Row],[Datum]],2),"")</f>
        <v>14</v>
      </c>
      <c r="B301" s="3">
        <f>IF(TRIM(Tabel2[[#This Row],[Datum]])&lt;&gt;"",(+Tabel2[[#This Row],[Datum]]-DATE(2025,8,20))/7,"")</f>
        <v>32.142857142857146</v>
      </c>
      <c r="C301" s="32">
        <f>IF(TRIM(Tabel2[[#This Row],[Datum]])&lt;&gt;"",Tabel2[[#This Row],[Datum]],"")</f>
        <v>46114</v>
      </c>
      <c r="D301" s="106">
        <v>46114</v>
      </c>
      <c r="E301" s="107"/>
      <c r="F301" s="112" t="s">
        <v>282</v>
      </c>
      <c r="H301"/>
    </row>
    <row r="302" spans="1:8" ht="28.5" customHeight="1">
      <c r="A302" s="2">
        <f>IF(TRIM(Tabel2[[#This Row],[Datum]])&lt;&gt;"",WEEKNUM(Tabel2[[#This Row],[Datum]],2),"")</f>
        <v>14</v>
      </c>
      <c r="B302" s="3">
        <f>IF(TRIM(Tabel2[[#This Row],[Datum]])&lt;&gt;"",(+Tabel2[[#This Row],[Datum]]-DATE(2025,8,20))/7,"")</f>
        <v>32.285714285714285</v>
      </c>
      <c r="C302" s="32">
        <f>IF(TRIM(Tabel2[[#This Row],[Datum]])&lt;&gt;"",Tabel2[[#This Row],[Datum]],"")</f>
        <v>46115</v>
      </c>
      <c r="D302" s="106">
        <v>46115</v>
      </c>
      <c r="E302" s="107"/>
      <c r="F302" s="108" t="s">
        <v>528</v>
      </c>
      <c r="H302"/>
    </row>
    <row r="303" spans="1:8" ht="28.5" customHeight="1">
      <c r="A303" s="2">
        <f>IF(TRIM(Tabel2[[#This Row],[Datum]])&lt;&gt;"",WEEKNUM(Tabel2[[#This Row],[Datum]],2),"")</f>
        <v>15</v>
      </c>
      <c r="B303" s="3">
        <f>IF(TRIM(Tabel2[[#This Row],[Datum]])&lt;&gt;"",(+Tabel2[[#This Row],[Datum]]-DATE(2025,8,20))/7,"")</f>
        <v>32.714285714285715</v>
      </c>
      <c r="C303" s="32">
        <f>IF(TRIM(Tabel2[[#This Row],[Datum]])&lt;&gt;"",Tabel2[[#This Row],[Datum]],"")</f>
        <v>46118</v>
      </c>
      <c r="D303" s="106">
        <v>46118</v>
      </c>
      <c r="E303" s="107"/>
      <c r="F303" s="108" t="s">
        <v>286</v>
      </c>
      <c r="G303" s="107" t="s">
        <v>9</v>
      </c>
      <c r="H303"/>
    </row>
    <row r="304" spans="1:8" ht="28.5" customHeight="1">
      <c r="A304" s="2">
        <f>IF(TRIM(Tabel2[[#This Row],[Datum]])&lt;&gt;"",WEEKNUM(Tabel2[[#This Row],[Datum]]),"")</f>
        <v>15</v>
      </c>
      <c r="B304" s="3">
        <f>IF(TRIM(Tabel2[[#This Row],[Datum]])&lt;&gt;"",(+Tabel2[[#This Row],[Datum]]-DATE(2025,8,20))/7,"")</f>
        <v>32.714285714285715</v>
      </c>
      <c r="C304" s="32">
        <f>IF(TRIM(Tabel2[[#This Row],[Datum]])&lt;&gt;"",Tabel2[[#This Row],[Datum]],"")</f>
        <v>46118</v>
      </c>
      <c r="D304" s="106">
        <v>46118</v>
      </c>
      <c r="E304" s="107"/>
      <c r="F304" s="112" t="s">
        <v>287</v>
      </c>
      <c r="H304"/>
    </row>
    <row r="305" spans="1:8" ht="28.5" customHeight="1">
      <c r="A305" s="2">
        <f>IF(TRIM(Tabel2[[#This Row],[Datum]])&lt;&gt;"",WEEKNUM(Tabel2[[#This Row],[Datum]],2),"")</f>
        <v>15</v>
      </c>
      <c r="B305" s="3">
        <f>IF(TRIM(Tabel2[[#This Row],[Datum]])&lt;&gt;"",(+Tabel2[[#This Row],[Datum]]-DATE(2025,8,20))/7,"")</f>
        <v>32.857142857142854</v>
      </c>
      <c r="C305" s="32">
        <f>IF(TRIM(Tabel2[[#This Row],[Datum]])&lt;&gt;"",Tabel2[[#This Row],[Datum]],"")</f>
        <v>46119</v>
      </c>
      <c r="D305" s="106">
        <v>46119</v>
      </c>
      <c r="E305" s="107"/>
      <c r="F305" s="108" t="s">
        <v>528</v>
      </c>
      <c r="G305" s="107" t="s">
        <v>21</v>
      </c>
      <c r="H305"/>
    </row>
    <row r="306" spans="1:8" ht="28.5" customHeight="1">
      <c r="A306" s="8">
        <v>15</v>
      </c>
      <c r="B306" s="9">
        <v>33</v>
      </c>
      <c r="C306" s="36" t="s">
        <v>70</v>
      </c>
      <c r="D306" s="110" t="s">
        <v>565</v>
      </c>
      <c r="E306" s="111"/>
      <c r="F306" s="111" t="s">
        <v>290</v>
      </c>
      <c r="G306" s="111"/>
      <c r="H306"/>
    </row>
    <row r="307" spans="1:8" ht="28.5" customHeight="1">
      <c r="A307" s="2">
        <f>IF(TRIM(Tabel2[[#This Row],[Datum]])&lt;&gt;"",WEEKNUM(Tabel2[[#This Row],[Datum]],2),"")</f>
        <v>15</v>
      </c>
      <c r="B307" s="3">
        <f>IF(TRIM(Tabel2[[#This Row],[Datum]])&lt;&gt;"",(+Tabel2[[#This Row],[Datum]]-DATE(2025,8,20))/7,"")</f>
        <v>33</v>
      </c>
      <c r="C307" s="32">
        <f>IF(TRIM(Tabel2[[#This Row],[Datum]])&lt;&gt;"",Tabel2[[#This Row],[Datum]],"")</f>
        <v>46120</v>
      </c>
      <c r="D307" s="106">
        <v>46120</v>
      </c>
      <c r="E307" s="107"/>
      <c r="F307" s="108" t="s">
        <v>566</v>
      </c>
      <c r="H307"/>
    </row>
    <row r="308" spans="1:8" ht="28.5" customHeight="1">
      <c r="A308" s="2">
        <f>IF(TRIM(Tabel2[[#This Row],[Datum]])&lt;&gt;"",WEEKNUM(Tabel2[[#This Row],[Datum]],2),"")</f>
        <v>15</v>
      </c>
      <c r="B308" s="3">
        <f>IF(TRIM(Tabel2[[#This Row],[Datum]])&lt;&gt;"",(+Tabel2[[#This Row],[Datum]]-DATE(2025,8,20))/7,"")</f>
        <v>33.142857142857146</v>
      </c>
      <c r="C308" s="32">
        <f>IF(TRIM(Tabel2[[#This Row],[Datum]])&lt;&gt;"",Tabel2[[#This Row],[Datum]],"")</f>
        <v>46121</v>
      </c>
      <c r="D308" s="106">
        <v>46121</v>
      </c>
      <c r="E308" s="107"/>
      <c r="F308" s="108"/>
      <c r="H308"/>
    </row>
    <row r="309" spans="1:8" ht="28.5" customHeight="1">
      <c r="A309" s="2">
        <f>IF(TRIM(Tabel2[[#This Row],[Datum]])&lt;&gt;"",WEEKNUM(Tabel2[[#This Row],[Datum]],2),"")</f>
        <v>15</v>
      </c>
      <c r="B309" s="3">
        <f>IF(TRIM(Tabel2[[#This Row],[Datum]])&lt;&gt;"",(+Tabel2[[#This Row],[Datum]]-DATE(2025,8,20))/7,"")</f>
        <v>33.285714285714285</v>
      </c>
      <c r="C309" s="32">
        <f>IF(TRIM(Tabel2[[#This Row],[Datum]])&lt;&gt;"",Tabel2[[#This Row],[Datum]],"")</f>
        <v>46122</v>
      </c>
      <c r="D309" s="106">
        <v>46122</v>
      </c>
      <c r="E309" s="107"/>
      <c r="F309" s="108" t="s">
        <v>567</v>
      </c>
      <c r="H309"/>
    </row>
    <row r="310" spans="1:8" ht="28.5" customHeight="1">
      <c r="A310" s="2">
        <f>IF(TRIM(Tabel2[[#This Row],[Datum]])&lt;&gt;"",WEEKNUM(Tabel2[[#This Row],[Datum]],2),"")</f>
        <v>16</v>
      </c>
      <c r="B310" s="3">
        <f>IF(TRIM(Tabel2[[#This Row],[Datum]])&lt;&gt;"",(+Tabel2[[#This Row],[Datum]]-DATE(2025,8,20))/7,"")</f>
        <v>33.714285714285715</v>
      </c>
      <c r="C310" s="32">
        <f>IF(TRIM(Tabel2[[#This Row],[Datum]])&lt;&gt;"",Tabel2[[#This Row],[Datum]],"")</f>
        <v>46125</v>
      </c>
      <c r="D310" s="106">
        <v>46125</v>
      </c>
      <c r="E310" s="107"/>
      <c r="F310" s="108" t="s">
        <v>568</v>
      </c>
      <c r="G310" s="107" t="s">
        <v>9</v>
      </c>
      <c r="H310"/>
    </row>
    <row r="311" spans="1:8" ht="28.5" customHeight="1">
      <c r="A311" s="2">
        <f>IF(TRIM(Tabel2[[#This Row],[Datum]])&lt;&gt;"",WEEKNUM(Tabel2[[#This Row],[Datum]]),"")</f>
        <v>16</v>
      </c>
      <c r="B311" s="3">
        <f>IF(TRIM(Tabel2[[#This Row],[Datum]])&lt;&gt;"",(+Tabel2[[#This Row],[Datum]]-DATE(2025,8,20))/7,"")</f>
        <v>33.714285714285715</v>
      </c>
      <c r="C311" s="32">
        <f>IF(TRIM(Tabel2[[#This Row],[Datum]])&lt;&gt;"",Tabel2[[#This Row],[Datum]],"")</f>
        <v>46125</v>
      </c>
      <c r="D311" s="106">
        <v>46125</v>
      </c>
      <c r="E311" s="107"/>
      <c r="F311" s="112" t="s">
        <v>569</v>
      </c>
      <c r="G311" s="107" t="s">
        <v>91</v>
      </c>
      <c r="H311"/>
    </row>
    <row r="312" spans="1:8" ht="28.5" customHeight="1">
      <c r="A312" s="2">
        <f>IF(TRIM(Tabel2[[#This Row],[Datum]])&lt;&gt;"",WEEKNUM(Tabel2[[#This Row],[Datum]],2),"")</f>
        <v>16</v>
      </c>
      <c r="B312" s="3">
        <f>IF(TRIM(Tabel2[[#This Row],[Datum]])&lt;&gt;"",(+Tabel2[[#This Row],[Datum]]-DATE(2025,8,20))/7,"")</f>
        <v>33.714285714285715</v>
      </c>
      <c r="C312" s="32">
        <f>IF(TRIM(Tabel2[[#This Row],[Datum]])&lt;&gt;"",Tabel2[[#This Row],[Datum]],"")</f>
        <v>46125</v>
      </c>
      <c r="D312" s="106">
        <v>46125</v>
      </c>
      <c r="E312" s="107"/>
      <c r="F312" s="108" t="s">
        <v>570</v>
      </c>
      <c r="H312"/>
    </row>
    <row r="313" spans="1:8" ht="28.5" customHeight="1">
      <c r="A313" s="2">
        <f>IF(TRIM(Tabel2[[#This Row],[Datum]])&lt;&gt;"",WEEKNUM(Tabel2[[#This Row],[Datum]],2),"")</f>
        <v>16</v>
      </c>
      <c r="B313" s="3">
        <f>IF(TRIM(Tabel2[[#This Row],[Datum]])&lt;&gt;"",(+Tabel2[[#This Row],[Datum]]-DATE(2025,8,20))/7,"")</f>
        <v>33.857142857142854</v>
      </c>
      <c r="C313" s="32">
        <f>IF(TRIM(Tabel2[[#This Row],[Datum]])&lt;&gt;"",Tabel2[[#This Row],[Datum]],"")</f>
        <v>46126</v>
      </c>
      <c r="D313" s="106">
        <v>46126</v>
      </c>
      <c r="E313" s="107"/>
      <c r="F313" s="108" t="s">
        <v>571</v>
      </c>
      <c r="H313"/>
    </row>
    <row r="314" spans="1:8" ht="28.5" customHeight="1">
      <c r="A314" s="2">
        <f>IF(TRIM(Tabel2[[#This Row],[Datum]])&lt;&gt;"",WEEKNUM(Tabel2[[#This Row],[Datum]]),"")</f>
        <v>16</v>
      </c>
      <c r="B314" s="3">
        <f>IF(TRIM(Tabel2[[#This Row],[Datum]])&lt;&gt;"",(+Tabel2[[#This Row],[Datum]]-DATE(2025,8,20))/7,"")</f>
        <v>33.857142857142854</v>
      </c>
      <c r="C314" s="32">
        <f>IF(TRIM(Tabel2[[#This Row],[Datum]])&lt;&gt;"",Tabel2[[#This Row],[Datum]],"")</f>
        <v>46126</v>
      </c>
      <c r="D314" s="106">
        <v>46126</v>
      </c>
      <c r="E314" s="107"/>
      <c r="F314" s="112" t="s">
        <v>314</v>
      </c>
      <c r="H314"/>
    </row>
    <row r="315" spans="1:8" ht="28.5" customHeight="1">
      <c r="A315" s="2">
        <f>IF(TRIM(Tabel2[[#This Row],[Datum]])&lt;&gt;"",WEEKNUM(Tabel2[[#This Row],[Datum]]),"")</f>
        <v>16</v>
      </c>
      <c r="B315" s="3">
        <f>IF(TRIM(Tabel2[[#This Row],[Datum]])&lt;&gt;"",(+Tabel2[[#This Row],[Datum]]-DATE(2025,8,20))/7,"")</f>
        <v>33.857142857142854</v>
      </c>
      <c r="C315" s="32">
        <f>IF(TRIM(Tabel2[[#This Row],[Datum]])&lt;&gt;"",Tabel2[[#This Row],[Datum]],"")</f>
        <v>46126</v>
      </c>
      <c r="D315" s="106">
        <v>46126</v>
      </c>
      <c r="E315" s="107"/>
      <c r="F315" s="112" t="s">
        <v>315</v>
      </c>
      <c r="H315"/>
    </row>
    <row r="316" spans="1:8" ht="28.5" customHeight="1">
      <c r="A316" s="2" t="str">
        <f>IF(TRIM(Tabel2[[#This Row],[Datum]])&lt;&gt;"",WEEKNUM(Tabel2[[#This Row],[Datum]]),"")</f>
        <v/>
      </c>
      <c r="B316" s="3" t="str">
        <f>IF(TRIM(Tabel2[[#This Row],[Datum]])&lt;&gt;"",(+Tabel2[[#This Row],[Datum]]-DATE(2025,8,20))/7,"")</f>
        <v/>
      </c>
      <c r="C316" s="32" t="str">
        <f>IF(TRIM(Tabel2[[#This Row],[Datum]])&lt;&gt;"",Tabel2[[#This Row],[Datum]],"")</f>
        <v/>
      </c>
      <c r="D316" s="106"/>
      <c r="E316" s="107"/>
      <c r="F316" s="112" t="s">
        <v>572</v>
      </c>
      <c r="H316"/>
    </row>
    <row r="317" spans="1:8" ht="28.5" customHeight="1">
      <c r="A317" s="2">
        <f>IF(TRIM(Tabel2[[#This Row],[Datum]])&lt;&gt;"",WEEKNUM(Tabel2[[#This Row],[Datum]],2),"")</f>
        <v>16</v>
      </c>
      <c r="B317" s="3">
        <f>IF(TRIM(Tabel2[[#This Row],[Datum]])&lt;&gt;"",(+Tabel2[[#This Row],[Datum]]-DATE(2025,8,20))/7,"")</f>
        <v>34</v>
      </c>
      <c r="C317" s="32">
        <f>IF(TRIM(Tabel2[[#This Row],[Datum]])&lt;&gt;"",Tabel2[[#This Row],[Datum]],"")</f>
        <v>46127</v>
      </c>
      <c r="D317" s="106">
        <v>46127</v>
      </c>
      <c r="E317" s="107"/>
      <c r="F317" s="112" t="s">
        <v>314</v>
      </c>
      <c r="H317"/>
    </row>
    <row r="318" spans="1:8" ht="28.5" customHeight="1">
      <c r="A318" s="2">
        <f>IF(TRIM(Tabel2[[#This Row],[Datum]])&lt;&gt;"",WEEKNUM(Tabel2[[#This Row],[Datum]]),"")</f>
        <v>16</v>
      </c>
      <c r="B318" s="3">
        <f>IF(TRIM(Tabel2[[#This Row],[Datum]])&lt;&gt;"",(+Tabel2[[#This Row],[Datum]]-DATE(2025,8,20))/7,"")</f>
        <v>34</v>
      </c>
      <c r="C318" s="32">
        <f>IF(TRIM(Tabel2[[#This Row],[Datum]])&lt;&gt;"",Tabel2[[#This Row],[Datum]],"")</f>
        <v>46127</v>
      </c>
      <c r="D318" s="106">
        <v>46127</v>
      </c>
      <c r="E318" s="107"/>
      <c r="F318" s="107" t="s">
        <v>318</v>
      </c>
      <c r="G318" s="107" t="s">
        <v>21</v>
      </c>
      <c r="H318"/>
    </row>
    <row r="319" spans="1:8" ht="28.5" customHeight="1">
      <c r="A319" s="2">
        <f>IF(TRIM(Tabel2[[#This Row],[Datum]])&lt;&gt;"",WEEKNUM(Tabel2[[#This Row],[Datum]],2),"")</f>
        <v>16</v>
      </c>
      <c r="B319" s="3">
        <f>IF(TRIM(Tabel2[[#This Row],[Datum]])&lt;&gt;"",(+Tabel2[[#This Row],[Datum]]-DATE(2025,8,20))/7,"")</f>
        <v>34.142857142857146</v>
      </c>
      <c r="C319" s="32">
        <f>IF(TRIM(Tabel2[[#This Row],[Datum]])&lt;&gt;"",Tabel2[[#This Row],[Datum]],"")</f>
        <v>46128</v>
      </c>
      <c r="D319" s="106">
        <v>46128</v>
      </c>
      <c r="E319" s="107"/>
      <c r="F319" s="107" t="s">
        <v>318</v>
      </c>
      <c r="G319" s="107" t="s">
        <v>21</v>
      </c>
      <c r="H319"/>
    </row>
    <row r="320" spans="1:8" ht="28.5" customHeight="1">
      <c r="A320" s="2" t="str">
        <f>IF(TRIM(Tabel2[[#This Row],[Datum]])&lt;&gt;"",WEEKNUM(Tabel2[[#This Row],[Datum]]),"")</f>
        <v/>
      </c>
      <c r="B320" s="3" t="str">
        <f>IF(TRIM(Tabel2[[#This Row],[Datum]])&lt;&gt;"",(+Tabel2[[#This Row],[Datum]]-DATE(2025,8,20))/7,"")</f>
        <v/>
      </c>
      <c r="C320" s="32" t="str">
        <f>IF(TRIM(Tabel2[[#This Row],[Datum]])&lt;&gt;"",Tabel2[[#This Row],[Datum]],"")</f>
        <v/>
      </c>
      <c r="D320" s="106"/>
      <c r="E320" s="107"/>
      <c r="F320" s="113" t="s">
        <v>573</v>
      </c>
      <c r="H320"/>
    </row>
    <row r="321" spans="1:8" ht="28.5" customHeight="1">
      <c r="A321" s="2">
        <f>IF(TRIM(Tabel2[[#This Row],[Datum]])&lt;&gt;"",WEEKNUM(Tabel2[[#This Row],[Datum]]),"")</f>
        <v>16</v>
      </c>
      <c r="B321" s="3">
        <f>IF(TRIM(Tabel2[[#This Row],[Datum]])&lt;&gt;"",(+Tabel2[[#This Row],[Datum]]-DATE(2025,8,20))/7,"")</f>
        <v>34.142857142857146</v>
      </c>
      <c r="C321" s="32">
        <f>IF(TRIM(Tabel2[[#This Row],[Datum]])&lt;&gt;"",Tabel2[[#This Row],[Datum]],"")</f>
        <v>46128</v>
      </c>
      <c r="D321" s="106">
        <v>46128</v>
      </c>
      <c r="E321" s="107"/>
      <c r="F321" s="112" t="s">
        <v>314</v>
      </c>
      <c r="G321" s="107" t="s">
        <v>91</v>
      </c>
      <c r="H321"/>
    </row>
    <row r="322" spans="1:8" ht="28.5" customHeight="1">
      <c r="A322" s="2">
        <f>IF(TRIM(Tabel2[[#This Row],[Datum]])&lt;&gt;"",WEEKNUM(Tabel2[[#This Row],[Datum]],2),"")</f>
        <v>16</v>
      </c>
      <c r="B322" s="3">
        <f>IF(TRIM(Tabel2[[#This Row],[Datum]])&lt;&gt;"",(+Tabel2[[#This Row],[Datum]]-DATE(2025,8,20))/7,"")</f>
        <v>34.285714285714285</v>
      </c>
      <c r="C322" s="32">
        <f>IF(TRIM(Tabel2[[#This Row],[Datum]])&lt;&gt;"",Tabel2[[#This Row],[Datum]],"")</f>
        <v>46129</v>
      </c>
      <c r="D322" s="106">
        <v>46129</v>
      </c>
      <c r="E322" s="107"/>
      <c r="F322" s="107" t="s">
        <v>318</v>
      </c>
      <c r="G322" s="107" t="s">
        <v>91</v>
      </c>
      <c r="H322"/>
    </row>
    <row r="323" spans="1:8" ht="28.5" customHeight="1">
      <c r="A323" s="2">
        <f>IF(TRIM(Tabel2[[#This Row],[Datum]])&lt;&gt;"",WEEKNUM(Tabel2[[#This Row],[Datum]]),"")</f>
        <v>16</v>
      </c>
      <c r="B323" s="3">
        <f>IF(TRIM(Tabel2[[#This Row],[Datum]])&lt;&gt;"",(+Tabel2[[#This Row],[Datum]]-DATE(2025,8,20))/7,"")</f>
        <v>34.285714285714285</v>
      </c>
      <c r="C323" s="32">
        <f>IF(TRIM(Tabel2[[#This Row],[Datum]])&lt;&gt;"",Tabel2[[#This Row],[Datum]],"")</f>
        <v>46129</v>
      </c>
      <c r="D323" s="106">
        <v>46129</v>
      </c>
      <c r="E323" s="107"/>
      <c r="F323" s="112" t="s">
        <v>574</v>
      </c>
      <c r="H323"/>
    </row>
    <row r="324" spans="1:8" ht="28.5" customHeight="1">
      <c r="A324" s="2" t="str">
        <f>IF(TRIM(Tabel2[[#This Row],[Datum]])&lt;&gt;"",WEEKNUM(Tabel2[[#This Row],[Datum]]),"")</f>
        <v/>
      </c>
      <c r="B324" s="3" t="str">
        <f>IF(TRIM(Tabel2[[#This Row],[Datum]])&lt;&gt;"",(+Tabel2[[#This Row],[Datum]]-DATE(2025,8,20))/7,"")</f>
        <v/>
      </c>
      <c r="C324" s="32" t="str">
        <f>IF(TRIM(Tabel2[[#This Row],[Datum]])&lt;&gt;"",Tabel2[[#This Row],[Datum]],"")</f>
        <v/>
      </c>
      <c r="D324" s="106"/>
      <c r="E324" s="107"/>
      <c r="F324" s="113" t="s">
        <v>323</v>
      </c>
      <c r="H324"/>
    </row>
    <row r="325" spans="1:8" ht="28.5" customHeight="1">
      <c r="A325" s="2">
        <f>IF(TRIM(Tabel2[[#This Row],[Datum]])&lt;&gt;"",WEEKNUM(Tabel2[[#This Row],[Datum]],2),"")</f>
        <v>17</v>
      </c>
      <c r="B325" s="3">
        <f>IF(TRIM(Tabel2[[#This Row],[Datum]])&lt;&gt;"",(+Tabel2[[#This Row],[Datum]]-DATE(2025,8,20))/7,"")</f>
        <v>34.714285714285715</v>
      </c>
      <c r="C325" s="32">
        <f>IF(TRIM(Tabel2[[#This Row],[Datum]])&lt;&gt;"",Tabel2[[#This Row],[Datum]],"")</f>
        <v>46132</v>
      </c>
      <c r="D325" s="106">
        <v>46132</v>
      </c>
      <c r="E325" s="107"/>
      <c r="F325" s="108" t="s">
        <v>326</v>
      </c>
      <c r="G325" s="107" t="s">
        <v>9</v>
      </c>
      <c r="H325"/>
    </row>
    <row r="326" spans="1:8" ht="28.5" customHeight="1">
      <c r="A326" s="2">
        <f>IF(TRIM(Tabel2[[#This Row],[Datum]])&lt;&gt;"",WEEKNUM(Tabel2[[#This Row],[Datum]],2),"")</f>
        <v>17</v>
      </c>
      <c r="B326" s="3">
        <f>IF(TRIM(Tabel2[[#This Row],[Datum]])&lt;&gt;"",(+Tabel2[[#This Row],[Datum]]-DATE(2025,8,20))/7,"")</f>
        <v>34.714285714285715</v>
      </c>
      <c r="C326" s="32">
        <f>IF(TRIM(Tabel2[[#This Row],[Datum]])&lt;&gt;"",Tabel2[[#This Row],[Datum]],"")</f>
        <v>46132</v>
      </c>
      <c r="D326" s="106">
        <v>46132</v>
      </c>
      <c r="E326" s="107"/>
      <c r="F326" s="108" t="s">
        <v>575</v>
      </c>
      <c r="G326" s="107" t="s">
        <v>91</v>
      </c>
      <c r="H326"/>
    </row>
    <row r="327" spans="1:8" ht="28.5" customHeight="1">
      <c r="A327" s="2">
        <f>IF(TRIM(Tabel2[[#This Row],[Datum]])&lt;&gt;"",WEEKNUM(Tabel2[[#This Row],[Datum]]),"")</f>
        <v>17</v>
      </c>
      <c r="B327" s="3">
        <f>IF(TRIM(Tabel2[[#This Row],[Datum]])&lt;&gt;"",(+Tabel2[[#This Row],[Datum]]-DATE(2025,8,20))/7,"")</f>
        <v>34.714285714285715</v>
      </c>
      <c r="C327" s="32">
        <f>IF(TRIM(Tabel2[[#This Row],[Datum]])&lt;&gt;"",Tabel2[[#This Row],[Datum]],"")</f>
        <v>46132</v>
      </c>
      <c r="D327" s="106">
        <v>46132</v>
      </c>
      <c r="E327" s="107"/>
      <c r="F327" s="112" t="s">
        <v>576</v>
      </c>
      <c r="H327"/>
    </row>
    <row r="328" spans="1:8" ht="28.5" customHeight="1">
      <c r="A328" s="2">
        <f>IF(TRIM(Tabel2[[#This Row],[Datum]])&lt;&gt;"",WEEKNUM(Tabel2[[#This Row],[Datum]]),"")</f>
        <v>17</v>
      </c>
      <c r="B328" s="3">
        <f>IF(TRIM(Tabel2[[#This Row],[Datum]])&lt;&gt;"",(+Tabel2[[#This Row],[Datum]]-DATE(2025,8,20))/7,"")</f>
        <v>34.714285714285715</v>
      </c>
      <c r="C328" s="32">
        <f>IF(TRIM(Tabel2[[#This Row],[Datum]])&lt;&gt;"",Tabel2[[#This Row],[Datum]],"")</f>
        <v>46132</v>
      </c>
      <c r="D328" s="106">
        <v>46132</v>
      </c>
      <c r="E328" s="107"/>
      <c r="F328" s="136" t="s">
        <v>329</v>
      </c>
      <c r="H328"/>
    </row>
    <row r="329" spans="1:8" ht="28.5" customHeight="1">
      <c r="A329" s="2">
        <f>IF(TRIM(Tabel2[[#This Row],[Datum]])&lt;&gt;"",WEEKNUM(Tabel2[[#This Row],[Datum]]),"")</f>
        <v>17</v>
      </c>
      <c r="B329" s="3">
        <f>IF(TRIM(Tabel2[[#This Row],[Datum]])&lt;&gt;"",(+Tabel2[[#This Row],[Datum]]-DATE(2025,8,20))/7,"")</f>
        <v>34.714285714285715</v>
      </c>
      <c r="C329" s="32">
        <f>IF(TRIM(Tabel2[[#This Row],[Datum]])&lt;&gt;"",Tabel2[[#This Row],[Datum]],"")</f>
        <v>46132</v>
      </c>
      <c r="D329" s="106">
        <v>46132</v>
      </c>
      <c r="E329" s="107"/>
      <c r="F329" s="107" t="s">
        <v>318</v>
      </c>
      <c r="G329" s="107" t="s">
        <v>91</v>
      </c>
      <c r="H329"/>
    </row>
    <row r="330" spans="1:8" ht="28.5" customHeight="1">
      <c r="A330" s="2">
        <f>IF(TRIM(Tabel2[[#This Row],[Datum]])&lt;&gt;"",WEEKNUM(Tabel2[[#This Row],[Datum]],2),"")</f>
        <v>17</v>
      </c>
      <c r="B330" s="3">
        <f>IF(TRIM(Tabel2[[#This Row],[Datum]])&lt;&gt;"",(+Tabel2[[#This Row],[Datum]]-DATE(2025,8,20))/7,"")</f>
        <v>34.857142857142854</v>
      </c>
      <c r="C330" s="32">
        <f>IF(TRIM(Tabel2[[#This Row],[Datum]])&lt;&gt;"",Tabel2[[#This Row],[Datum]],"")</f>
        <v>46133</v>
      </c>
      <c r="D330" s="106">
        <v>46133</v>
      </c>
      <c r="E330" s="107"/>
      <c r="F330" s="108" t="s">
        <v>577</v>
      </c>
      <c r="G330" s="107" t="s">
        <v>91</v>
      </c>
      <c r="H330"/>
    </row>
    <row r="331" spans="1:8" ht="28.5" customHeight="1">
      <c r="A331" s="2">
        <f>IF(TRIM(Tabel2[[#This Row],[Datum]])&lt;&gt;"",WEEKNUM(Tabel2[[#This Row],[Datum]]),"")</f>
        <v>17</v>
      </c>
      <c r="B331" s="3">
        <f>IF(TRIM(Tabel2[[#This Row],[Datum]])&lt;&gt;"",(+Tabel2[[#This Row],[Datum]]-DATE(2025,8,20))/7,"")</f>
        <v>34.857142857142854</v>
      </c>
      <c r="C331" s="32">
        <f>IF(TRIM(Tabel2[[#This Row],[Datum]])&lt;&gt;"",Tabel2[[#This Row],[Datum]],"")</f>
        <v>46133</v>
      </c>
      <c r="D331" s="106">
        <v>46133</v>
      </c>
      <c r="E331" s="107"/>
      <c r="F331" s="107" t="s">
        <v>318</v>
      </c>
      <c r="G331" s="107" t="s">
        <v>91</v>
      </c>
      <c r="H331"/>
    </row>
    <row r="332" spans="1:8" ht="28.5" customHeight="1">
      <c r="A332" s="2">
        <f>IF(TRIM(Tabel2[[#This Row],[Datum]])&lt;&gt;"",WEEKNUM(Tabel2[[#This Row],[Datum]]),"")</f>
        <v>17</v>
      </c>
      <c r="B332" s="3">
        <f>IF(TRIM(Tabel2[[#This Row],[Datum]])&lt;&gt;"",(+Tabel2[[#This Row],[Datum]]-DATE(2025,8,20))/7,"")</f>
        <v>34.857142857142854</v>
      </c>
      <c r="C332" s="32">
        <f>IF(TRIM(Tabel2[[#This Row],[Datum]])&lt;&gt;"",Tabel2[[#This Row],[Datum]],"")</f>
        <v>46133</v>
      </c>
      <c r="D332" s="106">
        <v>46133</v>
      </c>
      <c r="E332" s="107"/>
      <c r="F332" s="136" t="s">
        <v>331</v>
      </c>
      <c r="H332"/>
    </row>
    <row r="333" spans="1:8" ht="28.5" customHeight="1">
      <c r="A333" s="2">
        <f>IF(TRIM(Tabel2[[#This Row],[Datum]])&lt;&gt;"",WEEKNUM(Tabel2[[#This Row],[Datum]]),"")</f>
        <v>17</v>
      </c>
      <c r="B333" s="3">
        <f>IF(TRIM(Tabel2[[#This Row],[Datum]])&lt;&gt;"",(+Tabel2[[#This Row],[Datum]]-DATE(2025,8,20))/7,"")</f>
        <v>34.857142857142854</v>
      </c>
      <c r="C333" s="32">
        <f>IF(TRIM(Tabel2[[#This Row],[Datum]])&lt;&gt;"",Tabel2[[#This Row],[Datum]],"")</f>
        <v>46133</v>
      </c>
      <c r="D333" s="106">
        <v>46133</v>
      </c>
      <c r="E333" s="107"/>
      <c r="F333" s="112" t="s">
        <v>332</v>
      </c>
      <c r="H333"/>
    </row>
    <row r="334" spans="1:8" ht="28.5" customHeight="1">
      <c r="A334" s="2">
        <f>IF(TRIM(Tabel2[[#This Row],[Datum]])&lt;&gt;"",WEEKNUM(Tabel2[[#This Row],[Datum]]),"")</f>
        <v>17</v>
      </c>
      <c r="B334" s="3">
        <f>IF(TRIM(Tabel2[[#This Row],[Datum]])&lt;&gt;"",(+Tabel2[[#This Row],[Datum]]-DATE(2025,8,20))/7,"")</f>
        <v>34.857142857142854</v>
      </c>
      <c r="C334" s="32">
        <f>IF(TRIM(Tabel2[[#This Row],[Datum]])&lt;&gt;"",Tabel2[[#This Row],[Datum]],"")</f>
        <v>46133</v>
      </c>
      <c r="D334" s="106">
        <v>46133</v>
      </c>
      <c r="E334" s="107"/>
      <c r="F334" s="112" t="s">
        <v>335</v>
      </c>
      <c r="G334" s="107" t="s">
        <v>578</v>
      </c>
      <c r="H334"/>
    </row>
    <row r="335" spans="1:8" ht="28.5" customHeight="1">
      <c r="A335" s="2">
        <f>IF(TRIM(Tabel2[[#This Row],[Datum]])&lt;&gt;"",WEEKNUM(Tabel2[[#This Row],[Datum]]),"")</f>
        <v>17</v>
      </c>
      <c r="B335" s="3">
        <f>IF(TRIM(Tabel2[[#This Row],[Datum]])&lt;&gt;"",(+Tabel2[[#This Row],[Datum]]-DATE(2025,8,20))/7,"")</f>
        <v>34.857142857142854</v>
      </c>
      <c r="C335" s="32">
        <f>IF(TRIM(Tabel2[[#This Row],[Datum]])&lt;&gt;"",Tabel2[[#This Row],[Datum]],"")</f>
        <v>46133</v>
      </c>
      <c r="D335" s="106">
        <v>46133</v>
      </c>
      <c r="E335" s="107"/>
      <c r="F335" s="112" t="s">
        <v>336</v>
      </c>
      <c r="H335"/>
    </row>
    <row r="336" spans="1:8" ht="28.5" customHeight="1">
      <c r="A336" s="2">
        <f>IF(TRIM(Tabel2[[#This Row],[Datum]])&lt;&gt;"",WEEKNUM(Tabel2[[#This Row],[Datum]],2),"")</f>
        <v>17</v>
      </c>
      <c r="B336" s="3">
        <f>IF(TRIM(Tabel2[[#This Row],[Datum]])&lt;&gt;"",(+Tabel2[[#This Row],[Datum]]-DATE(2025,8,20))/7,"")</f>
        <v>35</v>
      </c>
      <c r="C336" s="32">
        <f>IF(TRIM(Tabel2[[#This Row],[Datum]])&lt;&gt;"",Tabel2[[#This Row],[Datum]],"")</f>
        <v>46134</v>
      </c>
      <c r="D336" s="106">
        <v>46134</v>
      </c>
      <c r="E336" s="107"/>
      <c r="F336" s="108" t="s">
        <v>579</v>
      </c>
      <c r="H336"/>
    </row>
    <row r="337" spans="1:8" ht="28.5" customHeight="1">
      <c r="A337" s="2">
        <f>IF(TRIM(Tabel2[[#This Row],[Datum]])&lt;&gt;"",WEEKNUM(Tabel2[[#This Row],[Datum]]),"")</f>
        <v>17</v>
      </c>
      <c r="B337" s="3">
        <f>IF(TRIM(Tabel2[[#This Row],[Datum]])&lt;&gt;"",(+Tabel2[[#This Row],[Datum]]-DATE(2025,8,20))/7,"")</f>
        <v>35.142857142857146</v>
      </c>
      <c r="C337" s="32">
        <f>IF(TRIM(Tabel2[[#This Row],[Datum]])&lt;&gt;"",Tabel2[[#This Row],[Datum]],"")</f>
        <v>46135</v>
      </c>
      <c r="D337" s="106">
        <v>46135</v>
      </c>
      <c r="E337" s="107"/>
      <c r="F337" s="112" t="s">
        <v>580</v>
      </c>
      <c r="G337" s="107" t="s">
        <v>91</v>
      </c>
      <c r="H337"/>
    </row>
    <row r="338" spans="1:8" ht="28.5" customHeight="1">
      <c r="A338" s="2">
        <f>IF(TRIM(Tabel2[[#This Row],[Datum]])&lt;&gt;"",WEEKNUM(Tabel2[[#This Row],[Datum]],2),"")</f>
        <v>17</v>
      </c>
      <c r="B338" s="3">
        <f>IF(TRIM(Tabel2[[#This Row],[Datum]])&lt;&gt;"",(+Tabel2[[#This Row],[Datum]]-DATE(2025,8,20))/7,"")</f>
        <v>35.142857142857146</v>
      </c>
      <c r="C338" s="32">
        <f>IF(TRIM(Tabel2[[#This Row],[Datum]])&lt;&gt;"",Tabel2[[#This Row],[Datum]],"")</f>
        <v>46135</v>
      </c>
      <c r="D338" s="106">
        <v>46135</v>
      </c>
      <c r="E338" s="107"/>
      <c r="F338" s="108" t="s">
        <v>579</v>
      </c>
      <c r="H338"/>
    </row>
    <row r="339" spans="1:8" ht="28.5" customHeight="1">
      <c r="A339" s="2">
        <f>IF(TRIM(Tabel2[[#This Row],[Datum]])&lt;&gt;"",WEEKNUM(Tabel2[[#This Row],[Datum]],2),"")</f>
        <v>17</v>
      </c>
      <c r="B339" s="3">
        <f>IF(TRIM(Tabel2[[#This Row],[Datum]])&lt;&gt;"",(+Tabel2[[#This Row],[Datum]]-DATE(2025,8,20))/7,"")</f>
        <v>35.285714285714285</v>
      </c>
      <c r="C339" s="32">
        <f>IF(TRIM(Tabel2[[#This Row],[Datum]])&lt;&gt;"",Tabel2[[#This Row],[Datum]],"")</f>
        <v>46136</v>
      </c>
      <c r="D339" s="106">
        <v>46136</v>
      </c>
      <c r="E339" s="107"/>
      <c r="F339" s="108" t="s">
        <v>579</v>
      </c>
      <c r="H339"/>
    </row>
    <row r="340" spans="1:8" ht="28.5" customHeight="1">
      <c r="A340" s="2">
        <f>IF(TRIM(Tabel2[[#This Row],[Datum]])&lt;&gt;"",WEEKNUM(Tabel2[[#This Row],[Datum]],2),"")</f>
        <v>18</v>
      </c>
      <c r="B340" s="3">
        <f>IF(TRIM(Tabel2[[#This Row],[Datum]])&lt;&gt;"",(+Tabel2[[#This Row],[Datum]]-DATE(2025,8,20))/7,"")</f>
        <v>35.714285714285715</v>
      </c>
      <c r="C340" s="32">
        <f>IF(TRIM(Tabel2[[#This Row],[Datum]])&lt;&gt;"",Tabel2[[#This Row],[Datum]],"")</f>
        <v>46139</v>
      </c>
      <c r="D340" s="106">
        <v>46139</v>
      </c>
      <c r="E340" s="107"/>
      <c r="F340" s="108" t="s">
        <v>338</v>
      </c>
      <c r="G340" s="107" t="s">
        <v>9</v>
      </c>
      <c r="H340"/>
    </row>
    <row r="341" spans="1:8" ht="28.5" customHeight="1">
      <c r="A341" s="2">
        <f>IF(TRIM(Tabel2[[#This Row],[Datum]])&lt;&gt;"",WEEKNUM(Tabel2[[#This Row],[Datum]],2),"")</f>
        <v>18</v>
      </c>
      <c r="B341" s="3">
        <f>IF(TRIM(Tabel2[[#This Row],[Datum]])&lt;&gt;"",(+Tabel2[[#This Row],[Datum]]-DATE(2025,8,20))/7,"")</f>
        <v>35.714285714285715</v>
      </c>
      <c r="C341" s="32">
        <f>IF(TRIM(Tabel2[[#This Row],[Datum]])&lt;&gt;"",Tabel2[[#This Row],[Datum]],"")</f>
        <v>46139</v>
      </c>
      <c r="D341" s="106">
        <v>46139</v>
      </c>
      <c r="E341" s="107"/>
      <c r="F341" s="108" t="s">
        <v>579</v>
      </c>
      <c r="H341"/>
    </row>
    <row r="342" spans="1:8" ht="28.5" customHeight="1">
      <c r="A342" s="2">
        <f>IF(TRIM(Tabel2[[#This Row],[Datum]])&lt;&gt;"",WEEKNUM(Tabel2[[#This Row],[Datum]],2),"")</f>
        <v>18</v>
      </c>
      <c r="B342" s="3">
        <f>IF(TRIM(Tabel2[[#This Row],[Datum]])&lt;&gt;"",(+Tabel2[[#This Row],[Datum]]-DATE(2025,8,20))/7,"")</f>
        <v>35.857142857142854</v>
      </c>
      <c r="C342" s="32">
        <f>IF(TRIM(Tabel2[[#This Row],[Datum]])&lt;&gt;"",Tabel2[[#This Row],[Datum]],"")</f>
        <v>46140</v>
      </c>
      <c r="D342" s="106">
        <v>46140</v>
      </c>
      <c r="E342" s="107"/>
      <c r="F342" s="108" t="s">
        <v>579</v>
      </c>
      <c r="H342"/>
    </row>
    <row r="343" spans="1:8" ht="28.5" customHeight="1">
      <c r="A343" s="2">
        <f>IF(TRIM(Tabel2[[#This Row],[Datum]])&lt;&gt;"",WEEKNUM(Tabel2[[#This Row],[Datum]],2),"")</f>
        <v>18</v>
      </c>
      <c r="B343" s="3">
        <f>IF(TRIM(Tabel2[[#This Row],[Datum]])&lt;&gt;"",(+Tabel2[[#This Row],[Datum]]-DATE(2025,8,20))/7,"")</f>
        <v>36</v>
      </c>
      <c r="C343" s="32">
        <f>IF(TRIM(Tabel2[[#This Row],[Datum]])&lt;&gt;"",Tabel2[[#This Row],[Datum]],"")</f>
        <v>46141</v>
      </c>
      <c r="D343" s="106">
        <v>46141</v>
      </c>
      <c r="E343" s="107"/>
      <c r="F343" s="108" t="s">
        <v>579</v>
      </c>
      <c r="H343"/>
    </row>
    <row r="344" spans="1:8" ht="28.5" customHeight="1">
      <c r="A344" s="2">
        <f>IF(TRIM(Tabel2[[#This Row],[Datum]])&lt;&gt;"",WEEKNUM(Tabel2[[#This Row],[Datum]],2),"")</f>
        <v>18</v>
      </c>
      <c r="B344" s="3">
        <f>IF(TRIM(Tabel2[[#This Row],[Datum]])&lt;&gt;"",(+Tabel2[[#This Row],[Datum]]-DATE(2025,8,20))/7,"")</f>
        <v>36.142857142857146</v>
      </c>
      <c r="C344" s="32">
        <f>IF(TRIM(Tabel2[[#This Row],[Datum]])&lt;&gt;"",Tabel2[[#This Row],[Datum]],"")</f>
        <v>46142</v>
      </c>
      <c r="D344" s="106">
        <v>46142</v>
      </c>
      <c r="E344" s="107"/>
      <c r="F344" s="108" t="s">
        <v>579</v>
      </c>
      <c r="H344"/>
    </row>
    <row r="345" spans="1:8" ht="28.5" customHeight="1">
      <c r="A345" s="2">
        <f>IF(TRIM(Tabel2[[#This Row],[Datum]])&lt;&gt;"",WEEKNUM(Tabel2[[#This Row],[Datum]],2),"")</f>
        <v>18</v>
      </c>
      <c r="B345" s="3">
        <f>IF(TRIM(Tabel2[[#This Row],[Datum]])&lt;&gt;"",(+Tabel2[[#This Row],[Datum]]-DATE(2025,8,20))/7,"")</f>
        <v>36.285714285714285</v>
      </c>
      <c r="C345" s="32">
        <f>IF(TRIM(Tabel2[[#This Row],[Datum]])&lt;&gt;"",Tabel2[[#This Row],[Datum]],"")</f>
        <v>46143</v>
      </c>
      <c r="D345" s="106">
        <v>46143</v>
      </c>
      <c r="E345" s="107"/>
      <c r="F345" s="108" t="s">
        <v>579</v>
      </c>
      <c r="H345"/>
    </row>
    <row r="346" spans="1:8" ht="28.5" customHeight="1">
      <c r="A346" s="2">
        <f>IF(TRIM(Tabel2[[#This Row],[Datum]])&lt;&gt;"",WEEKNUM(Tabel2[[#This Row],[Datum]]),"")</f>
        <v>18</v>
      </c>
      <c r="B346" s="3">
        <f>IF(TRIM(Tabel2[[#This Row],[Datum]])&lt;&gt;"",(+Tabel2[[#This Row],[Datum]]-DATE(2025,8,20))/7,"")</f>
        <v>36.285714285714285</v>
      </c>
      <c r="C346" s="32">
        <f>IF(TRIM(Tabel2[[#This Row],[Datum]])&lt;&gt;"",Tabel2[[#This Row],[Datum]],"")</f>
        <v>46143</v>
      </c>
      <c r="D346" s="106">
        <v>46143</v>
      </c>
      <c r="E346" s="107"/>
      <c r="F346" s="112" t="s">
        <v>581</v>
      </c>
      <c r="G346" s="107" t="s">
        <v>91</v>
      </c>
      <c r="H346"/>
    </row>
    <row r="347" spans="1:8" ht="28.5" customHeight="1">
      <c r="A347" s="2">
        <f>IF(TRIM(Tabel2[[#This Row],[Datum]])&lt;&gt;"",WEEKNUM(Tabel2[[#This Row],[Datum]],2),"")</f>
        <v>19</v>
      </c>
      <c r="B347" s="3">
        <f>IF(TRIM(Tabel2[[#This Row],[Datum]])&lt;&gt;"",(+Tabel2[[#This Row],[Datum]]-DATE(2025,8,20))/7,"")</f>
        <v>36.714285714285715</v>
      </c>
      <c r="C347" s="32">
        <f>IF(TRIM(Tabel2[[#This Row],[Datum]])&lt;&gt;"",Tabel2[[#This Row],[Datum]],"")</f>
        <v>46146</v>
      </c>
      <c r="D347" s="106">
        <v>46146</v>
      </c>
      <c r="E347" s="107"/>
      <c r="F347" s="108" t="s">
        <v>582</v>
      </c>
      <c r="G347" s="107" t="s">
        <v>9</v>
      </c>
      <c r="H347"/>
    </row>
    <row r="348" spans="1:8" ht="28.5" customHeight="1">
      <c r="A348" s="2">
        <f>IF(TRIM(Tabel2[[#This Row],[Datum]])&lt;&gt;"",WEEKNUM(Tabel2[[#This Row],[Datum]],2),"")</f>
        <v>19</v>
      </c>
      <c r="B348" s="3">
        <f>IF(TRIM(Tabel2[[#This Row],[Datum]])&lt;&gt;"",(+Tabel2[[#This Row],[Datum]]-DATE(2025,8,20))/7,"")</f>
        <v>36.714285714285715</v>
      </c>
      <c r="C348" s="32">
        <f>IF(TRIM(Tabel2[[#This Row],[Datum]])&lt;&gt;"",Tabel2[[#This Row],[Datum]],"")</f>
        <v>46146</v>
      </c>
      <c r="D348" s="106">
        <v>46146</v>
      </c>
      <c r="E348" s="107"/>
      <c r="F348" s="108" t="s">
        <v>579</v>
      </c>
      <c r="H348"/>
    </row>
    <row r="349" spans="1:8" ht="28.5" customHeight="1">
      <c r="A349" s="2">
        <f>IF(TRIM(Tabel2[[#This Row],[Datum]])&lt;&gt;"",WEEKNUM(Tabel2[[#This Row],[Datum]],2),"")</f>
        <v>19</v>
      </c>
      <c r="B349" s="3">
        <f>IF(TRIM(Tabel2[[#This Row],[Datum]])&lt;&gt;"",(+Tabel2[[#This Row],[Datum]]-DATE(2025,8,20))/7,"")</f>
        <v>36.857142857142854</v>
      </c>
      <c r="C349" s="32">
        <f>IF(TRIM(Tabel2[[#This Row],[Datum]])&lt;&gt;"",Tabel2[[#This Row],[Datum]],"")</f>
        <v>46147</v>
      </c>
      <c r="D349" s="106">
        <v>46147</v>
      </c>
      <c r="E349" s="107"/>
      <c r="F349" s="108" t="s">
        <v>579</v>
      </c>
      <c r="H349"/>
    </row>
    <row r="350" spans="1:8" ht="28.5" customHeight="1">
      <c r="A350" s="14" t="str">
        <f>IF(TRIM(Tabel2[[#This Row],[Datum]])&lt;&gt;"",WEEKNUM(Tabel2[[#This Row],[Datum]]),"")</f>
        <v/>
      </c>
      <c r="B350" s="15" t="str">
        <f>IF(TRIM(Tabel2[[#This Row],[Datum]])&lt;&gt;"",(+Tabel2[[#This Row],[Datum]]-DATE(2025,8,20))/7,"")</f>
        <v/>
      </c>
      <c r="C350" s="33" t="str">
        <f>IF(TRIM(Tabel2[[#This Row],[Datum]])&lt;&gt;"",Tabel2[[#This Row],[Datum]],"")</f>
        <v/>
      </c>
      <c r="D350" s="137"/>
      <c r="E350" s="138"/>
      <c r="F350" s="139" t="s">
        <v>583</v>
      </c>
      <c r="G350" s="138" t="s">
        <v>91</v>
      </c>
      <c r="H350"/>
    </row>
    <row r="351" spans="1:8" ht="28.5" customHeight="1">
      <c r="A351" s="14" t="str">
        <f>IF(TRIM(Tabel2[[#This Row],[Datum]])&lt;&gt;"",WEEKNUM(Tabel2[[#This Row],[Datum]]),"")</f>
        <v/>
      </c>
      <c r="B351" s="15" t="str">
        <f>IF(TRIM(Tabel2[[#This Row],[Datum]])&lt;&gt;"",(+Tabel2[[#This Row],[Datum]]-DATE(2025,8,20))/7,"")</f>
        <v/>
      </c>
      <c r="C351" s="33" t="str">
        <f>IF(TRIM(Tabel2[[#This Row],[Datum]])&lt;&gt;"",Tabel2[[#This Row],[Datum]],"")</f>
        <v/>
      </c>
      <c r="D351" s="137"/>
      <c r="E351" s="138"/>
      <c r="F351" s="140" t="s">
        <v>584</v>
      </c>
      <c r="G351" s="138"/>
      <c r="H351"/>
    </row>
    <row r="352" spans="1:8" ht="28.5" customHeight="1">
      <c r="A352" s="2">
        <f>IF(TRIM(Tabel2[[#This Row],[Datum]])&lt;&gt;"",WEEKNUM(Tabel2[[#This Row],[Datum]],2),"")</f>
        <v>19</v>
      </c>
      <c r="B352" s="3">
        <f>IF(TRIM(Tabel2[[#This Row],[Datum]])&lt;&gt;"",(+Tabel2[[#This Row],[Datum]]-DATE(2025,8,20))/7,"")</f>
        <v>37</v>
      </c>
      <c r="C352" s="32">
        <f>IF(TRIM(Tabel2[[#This Row],[Datum]])&lt;&gt;"",Tabel2[[#This Row],[Datum]],"")</f>
        <v>46148</v>
      </c>
      <c r="D352" s="106">
        <v>46148</v>
      </c>
      <c r="E352" s="107"/>
      <c r="F352" s="108" t="s">
        <v>344</v>
      </c>
      <c r="G352" s="107" t="s">
        <v>21</v>
      </c>
      <c r="H352"/>
    </row>
    <row r="353" spans="1:8" ht="28.5" customHeight="1">
      <c r="A353" s="2">
        <f>IF(TRIM(Tabel2[[#This Row],[Datum]])&lt;&gt;"",WEEKNUM(Tabel2[[#This Row],[Datum]]),"")</f>
        <v>19</v>
      </c>
      <c r="B353" s="3">
        <f>IF(TRIM(Tabel2[[#This Row],[Datum]])&lt;&gt;"",(+Tabel2[[#This Row],[Datum]]-DATE(2025,8,20))/7,"")</f>
        <v>37.142857142857146</v>
      </c>
      <c r="C353" s="32">
        <f>IF(TRIM(Tabel2[[#This Row],[Datum]])&lt;&gt;"",Tabel2[[#This Row],[Datum]],"")</f>
        <v>46149</v>
      </c>
      <c r="D353" s="106">
        <v>46149</v>
      </c>
      <c r="E353" s="107"/>
      <c r="F353" s="107" t="s">
        <v>344</v>
      </c>
      <c r="G353" s="107" t="s">
        <v>21</v>
      </c>
      <c r="H353"/>
    </row>
    <row r="354" spans="1:8" ht="28.5" customHeight="1">
      <c r="A354" s="2">
        <f>IF(TRIM(Tabel2[[#This Row],[Datum]])&lt;&gt;"",WEEKNUM(Tabel2[[#This Row],[Datum]],2),"")</f>
        <v>19</v>
      </c>
      <c r="B354" s="3">
        <f>IF(TRIM(Tabel2[[#This Row],[Datum]])&lt;&gt;"",(+Tabel2[[#This Row],[Datum]]-DATE(2025,8,20))/7,"")</f>
        <v>37.142857142857146</v>
      </c>
      <c r="C354" s="32">
        <f>IF(TRIM(Tabel2[[#This Row],[Datum]])&lt;&gt;"",Tabel2[[#This Row],[Datum]],"")</f>
        <v>46149</v>
      </c>
      <c r="D354" s="106">
        <v>46149</v>
      </c>
      <c r="E354" s="107"/>
      <c r="F354" s="108" t="s">
        <v>585</v>
      </c>
      <c r="H354"/>
    </row>
    <row r="355" spans="1:8" ht="28.5" customHeight="1">
      <c r="A355" s="2">
        <f>IF(TRIM(Tabel2[[#This Row],[Datum]])&lt;&gt;"",WEEKNUM(Tabel2[[#This Row],[Datum]],2),"")</f>
        <v>19</v>
      </c>
      <c r="B355" s="3">
        <f>IF(TRIM(Tabel2[[#This Row],[Datum]])&lt;&gt;"",(+Tabel2[[#This Row],[Datum]]-DATE(2025,8,20))/7,"")</f>
        <v>37.285714285714285</v>
      </c>
      <c r="C355" s="32">
        <f>IF(TRIM(Tabel2[[#This Row],[Datum]])&lt;&gt;"",Tabel2[[#This Row],[Datum]],"")</f>
        <v>46150</v>
      </c>
      <c r="D355" s="106">
        <v>46150</v>
      </c>
      <c r="E355" s="107"/>
      <c r="F355" s="108" t="s">
        <v>349</v>
      </c>
      <c r="H355"/>
    </row>
    <row r="356" spans="1:8" ht="28.5" customHeight="1">
      <c r="A356" s="2">
        <f>IF(TRIM(Tabel2[[#This Row],[Datum]])&lt;&gt;"",WEEKNUM(Tabel2[[#This Row],[Datum]]),"")</f>
        <v>19</v>
      </c>
      <c r="B356" s="3">
        <f>IF(TRIM(Tabel2[[#This Row],[Datum]])&lt;&gt;"",(+Tabel2[[#This Row],[Datum]]-DATE(2025,8,20))/7,"")</f>
        <v>37.285714285714285</v>
      </c>
      <c r="C356" s="32">
        <f>IF(TRIM(Tabel2[[#This Row],[Datum]])&lt;&gt;"",Tabel2[[#This Row],[Datum]],"")</f>
        <v>46150</v>
      </c>
      <c r="D356" s="106">
        <v>46150</v>
      </c>
      <c r="E356" s="107"/>
      <c r="F356" s="44" t="s">
        <v>350</v>
      </c>
      <c r="G356" s="107" t="s">
        <v>21</v>
      </c>
      <c r="H356"/>
    </row>
    <row r="357" spans="1:8" ht="28.5" customHeight="1">
      <c r="A357" s="2">
        <f>IF(TRIM(Tabel2[[#This Row],[Datum]])&lt;&gt;"",WEEKNUM(Tabel2[[#This Row],[Datum]]),"")</f>
        <v>19</v>
      </c>
      <c r="B357" s="3">
        <f>IF(TRIM(Tabel2[[#This Row],[Datum]])&lt;&gt;"",(+Tabel2[[#This Row],[Datum]]-DATE(2025,8,20))/7,"")</f>
        <v>37.285714285714285</v>
      </c>
      <c r="C357" s="32">
        <f>IF(TRIM(Tabel2[[#This Row],[Datum]])&lt;&gt;"",Tabel2[[#This Row],[Datum]],"")</f>
        <v>46150</v>
      </c>
      <c r="D357" s="106">
        <v>46150</v>
      </c>
      <c r="E357" s="107"/>
      <c r="F357" s="44" t="s">
        <v>351</v>
      </c>
      <c r="G357" s="107" t="s">
        <v>21</v>
      </c>
      <c r="H357"/>
    </row>
    <row r="358" spans="1:8" ht="28.5" customHeight="1">
      <c r="A358" s="2">
        <f>IF(TRIM(Tabel2[[#This Row],[Datum]])&lt;&gt;"",WEEKNUM(Tabel2[[#This Row],[Datum]]),"")</f>
        <v>19</v>
      </c>
      <c r="B358" s="3">
        <f>IF(TRIM(Tabel2[[#This Row],[Datum]])&lt;&gt;"",(+Tabel2[[#This Row],[Datum]]-DATE(2025,8,20))/7,"")</f>
        <v>37.285714285714285</v>
      </c>
      <c r="C358" s="32">
        <f>IF(TRIM(Tabel2[[#This Row],[Datum]])&lt;&gt;"",Tabel2[[#This Row],[Datum]],"")</f>
        <v>46150</v>
      </c>
      <c r="D358" s="106">
        <v>46150</v>
      </c>
      <c r="E358" s="107"/>
      <c r="F358" s="44" t="s">
        <v>352</v>
      </c>
      <c r="G358" s="107" t="s">
        <v>21</v>
      </c>
      <c r="H358"/>
    </row>
    <row r="359" spans="1:8" ht="28.5" customHeight="1">
      <c r="A359" s="2">
        <f>IF(TRIM(Tabel2[[#This Row],[Datum]])&lt;&gt;"",WEEKNUM(Tabel2[[#This Row],[Datum]]),"")</f>
        <v>19</v>
      </c>
      <c r="B359" s="3">
        <f>IF(TRIM(Tabel2[[#This Row],[Datum]])&lt;&gt;"",(+Tabel2[[#This Row],[Datum]]-DATE(2025,8,20))/7,"")</f>
        <v>37.285714285714285</v>
      </c>
      <c r="C359" s="32">
        <f>IF(TRIM(Tabel2[[#This Row],[Datum]])&lt;&gt;"",Tabel2[[#This Row],[Datum]],"")</f>
        <v>46150</v>
      </c>
      <c r="D359" s="106">
        <v>46150</v>
      </c>
      <c r="E359" s="107"/>
      <c r="F359" s="44" t="s">
        <v>353</v>
      </c>
      <c r="G359" s="107" t="s">
        <v>21</v>
      </c>
      <c r="H359"/>
    </row>
    <row r="360" spans="1:8" ht="28.5" customHeight="1">
      <c r="A360" s="2">
        <f>IF(TRIM(Tabel2[[#This Row],[Datum]])&lt;&gt;"",WEEKNUM(Tabel2[[#This Row],[Datum]],2),"")</f>
        <v>20</v>
      </c>
      <c r="B360" s="3">
        <f>IF(TRIM(Tabel2[[#This Row],[Datum]])&lt;&gt;"",(+Tabel2[[#This Row],[Datum]]-DATE(2025,8,20))/7,"")</f>
        <v>37.714285714285715</v>
      </c>
      <c r="C360" s="32">
        <f>IF(TRIM(Tabel2[[#This Row],[Datum]])&lt;&gt;"",Tabel2[[#This Row],[Datum]],"")</f>
        <v>46153</v>
      </c>
      <c r="D360" s="106">
        <v>46153</v>
      </c>
      <c r="E360" s="107"/>
      <c r="F360" s="108" t="s">
        <v>357</v>
      </c>
      <c r="G360" s="107" t="s">
        <v>9</v>
      </c>
      <c r="H360"/>
    </row>
    <row r="361" spans="1:8" ht="28.5" customHeight="1">
      <c r="A361" s="2">
        <f>IF(TRIM(Tabel2[[#This Row],[Datum]])&lt;&gt;"",WEEKNUM(Tabel2[[#This Row],[Datum]]),"")</f>
        <v>20</v>
      </c>
      <c r="B361" s="3">
        <f>IF(TRIM(Tabel2[[#This Row],[Datum]])&lt;&gt;"",(+Tabel2[[#This Row],[Datum]]-DATE(2025,8,20))/7,"")</f>
        <v>37.714285714285715</v>
      </c>
      <c r="C361" s="32">
        <f>IF(TRIM(Tabel2[[#This Row],[Datum]])&lt;&gt;"",Tabel2[[#This Row],[Datum]],"")</f>
        <v>46153</v>
      </c>
      <c r="D361" s="106">
        <v>46153</v>
      </c>
      <c r="E361" s="107"/>
      <c r="H361"/>
    </row>
    <row r="362" spans="1:8" ht="28.5" customHeight="1">
      <c r="B362" s="3"/>
      <c r="C362" s="32">
        <f>IF(TRIM(Tabel2[[#This Row],[Datum]])&lt;&gt;"",Tabel2[[#This Row],[Datum]],"")</f>
        <v>46153</v>
      </c>
      <c r="D362" s="106">
        <v>46153</v>
      </c>
      <c r="E362" s="107"/>
      <c r="F362" s="47" t="s">
        <v>359</v>
      </c>
      <c r="G362" s="107" t="s">
        <v>21</v>
      </c>
      <c r="H362"/>
    </row>
    <row r="363" spans="1:8" ht="28.5" customHeight="1">
      <c r="B363" s="3"/>
      <c r="C363" s="32">
        <f>IF(TRIM(Tabel2[[#This Row],[Datum]])&lt;&gt;"",Tabel2[[#This Row],[Datum]],"")</f>
        <v>46153</v>
      </c>
      <c r="D363" s="106">
        <v>46153</v>
      </c>
      <c r="E363" s="107"/>
      <c r="F363" s="47" t="s">
        <v>360</v>
      </c>
      <c r="G363" s="107" t="s">
        <v>21</v>
      </c>
      <c r="H363"/>
    </row>
    <row r="364" spans="1:8" ht="28.5" customHeight="1">
      <c r="B364" s="3"/>
      <c r="C364" s="32">
        <f>IF(TRIM(Tabel2[[#This Row],[Datum]])&lt;&gt;"",Tabel2[[#This Row],[Datum]],"")</f>
        <v>46153</v>
      </c>
      <c r="D364" s="106">
        <v>46153</v>
      </c>
      <c r="E364" s="107"/>
      <c r="F364" s="47" t="s">
        <v>361</v>
      </c>
      <c r="G364" s="107" t="s">
        <v>21</v>
      </c>
      <c r="H364"/>
    </row>
    <row r="365" spans="1:8" ht="28.5" customHeight="1">
      <c r="B365" s="3"/>
      <c r="C365" s="32">
        <f>IF(TRIM(Tabel2[[#This Row],[Datum]])&lt;&gt;"",Tabel2[[#This Row],[Datum]],"")</f>
        <v>46153</v>
      </c>
      <c r="D365" s="106">
        <v>46153</v>
      </c>
      <c r="E365" s="107"/>
      <c r="F365" s="47" t="s">
        <v>362</v>
      </c>
      <c r="G365" s="107" t="s">
        <v>21</v>
      </c>
      <c r="H365"/>
    </row>
    <row r="366" spans="1:8" ht="28.5" customHeight="1">
      <c r="B366" s="3"/>
      <c r="C366" s="32">
        <f>IF(TRIM(Tabel2[[#This Row],[Datum]])&lt;&gt;"",Tabel2[[#This Row],[Datum]],"")</f>
        <v>46153</v>
      </c>
      <c r="D366" s="106">
        <v>46153</v>
      </c>
      <c r="E366" s="107"/>
      <c r="F366" s="47" t="s">
        <v>363</v>
      </c>
      <c r="G366" s="107" t="s">
        <v>21</v>
      </c>
      <c r="H366"/>
    </row>
    <row r="367" spans="1:8" ht="28.5" customHeight="1">
      <c r="A367" s="2">
        <f>IF(TRIM(Tabel2[[#This Row],[Datum]])&lt;&gt;"",WEEKNUM(Tabel2[[#This Row],[Datum]],2),"")</f>
        <v>20</v>
      </c>
      <c r="B367" s="3">
        <f>IF(TRIM(Tabel2[[#This Row],[Datum]])&lt;&gt;"",(+Tabel2[[#This Row],[Datum]]-DATE(2025,8,20))/7,"")</f>
        <v>37.857142857142854</v>
      </c>
      <c r="C367" s="32">
        <f>IF(TRIM(Tabel2[[#This Row],[Datum]])&lt;&gt;"",Tabel2[[#This Row],[Datum]],"")</f>
        <v>46154</v>
      </c>
      <c r="D367" s="106">
        <v>46154</v>
      </c>
      <c r="E367" s="107"/>
      <c r="F367" s="108" t="s">
        <v>477</v>
      </c>
      <c r="H367"/>
    </row>
    <row r="368" spans="1:8" ht="28.5" customHeight="1">
      <c r="A368" s="2">
        <v>20</v>
      </c>
      <c r="B368" s="3">
        <v>38</v>
      </c>
      <c r="C368" s="32" t="s">
        <v>70</v>
      </c>
      <c r="D368" s="106" t="s">
        <v>586</v>
      </c>
      <c r="E368" s="107"/>
      <c r="F368" s="107" t="s">
        <v>587</v>
      </c>
      <c r="H368"/>
    </row>
    <row r="369" spans="1:8" ht="28.5" customHeight="1">
      <c r="A369" s="2">
        <f>IF(TRIM(Tabel2[[#This Row],[Datum]])&lt;&gt;"",WEEKNUM(Tabel2[[#This Row],[Datum]]),"")</f>
        <v>20</v>
      </c>
      <c r="B369" s="3">
        <f>IF(TRIM(Tabel2[[#This Row],[Datum]])&lt;&gt;"",(+Tabel2[[#This Row],[Datum]]-DATE(2025,8,20))/7,"")</f>
        <v>37.857142857142854</v>
      </c>
      <c r="C369" s="32">
        <f>IF(TRIM(Tabel2[[#This Row],[Datum]])&lt;&gt;"",Tabel2[[#This Row],[Datum]],"")</f>
        <v>46154</v>
      </c>
      <c r="D369" s="106">
        <v>46154</v>
      </c>
      <c r="E369" s="107"/>
      <c r="F369" s="47" t="s">
        <v>366</v>
      </c>
      <c r="G369" s="107" t="s">
        <v>21</v>
      </c>
      <c r="H369"/>
    </row>
    <row r="370" spans="1:8" ht="28.5" customHeight="1">
      <c r="A370" s="2">
        <f>IF(TRIM(Tabel2[[#This Row],[Datum]])&lt;&gt;"",WEEKNUM(Tabel2[[#This Row],[Datum]]),"")</f>
        <v>20</v>
      </c>
      <c r="B370" s="3">
        <f>IF(TRIM(Tabel2[[#This Row],[Datum]])&lt;&gt;"",(+Tabel2[[#This Row],[Datum]]-DATE(2025,8,20))/7,"")</f>
        <v>37.857142857142854</v>
      </c>
      <c r="C370" s="32">
        <f>IF(TRIM(Tabel2[[#This Row],[Datum]])&lt;&gt;"",Tabel2[[#This Row],[Datum]],"")</f>
        <v>46154</v>
      </c>
      <c r="D370" s="106">
        <v>46154</v>
      </c>
      <c r="E370" s="107"/>
      <c r="F370" s="47" t="s">
        <v>367</v>
      </c>
      <c r="G370" s="107" t="s">
        <v>21</v>
      </c>
      <c r="H370"/>
    </row>
    <row r="371" spans="1:8" ht="28.5" customHeight="1">
      <c r="A371" s="2">
        <f>IF(TRIM(Tabel2[[#This Row],[Datum]])&lt;&gt;"",WEEKNUM(Tabel2[[#This Row],[Datum]]),"")</f>
        <v>20</v>
      </c>
      <c r="B371" s="3">
        <f>IF(TRIM(Tabel2[[#This Row],[Datum]])&lt;&gt;"",(+Tabel2[[#This Row],[Datum]]-DATE(2025,8,20))/7,"")</f>
        <v>37.857142857142854</v>
      </c>
      <c r="C371" s="32">
        <f>IF(TRIM(Tabel2[[#This Row],[Datum]])&lt;&gt;"",Tabel2[[#This Row],[Datum]],"")</f>
        <v>46154</v>
      </c>
      <c r="D371" s="106">
        <v>46154</v>
      </c>
      <c r="E371" s="107"/>
      <c r="F371" s="47" t="s">
        <v>368</v>
      </c>
      <c r="G371" s="107" t="s">
        <v>21</v>
      </c>
      <c r="H371"/>
    </row>
    <row r="372" spans="1:8" ht="28.5" customHeight="1">
      <c r="A372" s="2">
        <f>IF(TRIM(Tabel2[[#This Row],[Datum]])&lt;&gt;"",WEEKNUM(Tabel2[[#This Row],[Datum]]),"")</f>
        <v>20</v>
      </c>
      <c r="B372" s="3">
        <f>IF(TRIM(Tabel2[[#This Row],[Datum]])&lt;&gt;"",(+Tabel2[[#This Row],[Datum]]-DATE(2025,8,20))/7,"")</f>
        <v>37.857142857142854</v>
      </c>
      <c r="C372" s="32">
        <f>IF(TRIM(Tabel2[[#This Row],[Datum]])&lt;&gt;"",Tabel2[[#This Row],[Datum]],"")</f>
        <v>46154</v>
      </c>
      <c r="D372" s="106">
        <v>46154</v>
      </c>
      <c r="E372" s="107"/>
      <c r="F372" s="47" t="s">
        <v>369</v>
      </c>
      <c r="G372" s="107" t="s">
        <v>21</v>
      </c>
      <c r="H372"/>
    </row>
    <row r="373" spans="1:8" ht="28.5" customHeight="1">
      <c r="A373" s="2">
        <f>IF(TRIM(Tabel2[[#This Row],[Datum]])&lt;&gt;"",WEEKNUM(Tabel2[[#This Row],[Datum]]),"")</f>
        <v>20</v>
      </c>
      <c r="B373" s="3">
        <f>IF(TRIM(Tabel2[[#This Row],[Datum]])&lt;&gt;"",(+Tabel2[[#This Row],[Datum]]-DATE(2025,8,20))/7,"")</f>
        <v>37.857142857142854</v>
      </c>
      <c r="C373" s="32">
        <f>IF(TRIM(Tabel2[[#This Row],[Datum]])&lt;&gt;"",Tabel2[[#This Row],[Datum]],"")</f>
        <v>46154</v>
      </c>
      <c r="D373" s="106">
        <v>46154</v>
      </c>
      <c r="E373" s="107"/>
      <c r="F373" s="47" t="s">
        <v>370</v>
      </c>
      <c r="G373" s="107" t="s">
        <v>21</v>
      </c>
      <c r="H373"/>
    </row>
    <row r="374" spans="1:8" ht="28.5" customHeight="1">
      <c r="A374" s="2">
        <v>20</v>
      </c>
      <c r="B374" s="3">
        <v>38</v>
      </c>
      <c r="C374" s="32" t="s">
        <v>70</v>
      </c>
      <c r="D374" s="106" t="s">
        <v>586</v>
      </c>
      <c r="E374" s="107"/>
      <c r="F374" s="141" t="s">
        <v>290</v>
      </c>
      <c r="H374"/>
    </row>
    <row r="375" spans="1:8" ht="28.5" customHeight="1">
      <c r="A375" s="2">
        <f>IF(TRIM(Tabel2[[#This Row],[Datum]])&lt;&gt;"",WEEKNUM(Tabel2[[#This Row],[Datum]],2),"")</f>
        <v>20</v>
      </c>
      <c r="B375" s="3">
        <f>IF(TRIM(Tabel2[[#This Row],[Datum]])&lt;&gt;"",(+Tabel2[[#This Row],[Datum]]-DATE(2025,8,20))/7,"")</f>
        <v>38</v>
      </c>
      <c r="C375" s="32">
        <f>IF(TRIM(Tabel2[[#This Row],[Datum]])&lt;&gt;"",Tabel2[[#This Row],[Datum]],"")</f>
        <v>46155</v>
      </c>
      <c r="D375" s="106">
        <v>46155</v>
      </c>
      <c r="E375" s="107"/>
      <c r="F375" s="108"/>
      <c r="H375"/>
    </row>
    <row r="376" spans="1:8" ht="28.5" customHeight="1">
      <c r="A376" s="2">
        <f>IF(TRIM(Tabel2[[#This Row],[Datum]])&lt;&gt;"",WEEKNUM(Tabel2[[#This Row],[Datum]]),"")</f>
        <v>20</v>
      </c>
      <c r="B376" s="3">
        <f>IF(TRIM(Tabel2[[#This Row],[Datum]])&lt;&gt;"",(+Tabel2[[#This Row],[Datum]]-DATE(2025,8,20))/7,"")</f>
        <v>38</v>
      </c>
      <c r="C376" s="32">
        <f>IF(TRIM(Tabel2[[#This Row],[Datum]])&lt;&gt;"",Tabel2[[#This Row],[Datum]],"")</f>
        <v>46155</v>
      </c>
      <c r="D376" s="106">
        <v>46155</v>
      </c>
      <c r="E376" s="107"/>
      <c r="F376" s="47" t="s">
        <v>372</v>
      </c>
      <c r="G376" s="107" t="s">
        <v>21</v>
      </c>
      <c r="H376"/>
    </row>
    <row r="377" spans="1:8" ht="28.5" customHeight="1">
      <c r="A377" s="2">
        <f>IF(TRIM(Tabel2[[#This Row],[Datum]])&lt;&gt;"",WEEKNUM(Tabel2[[#This Row],[Datum]]),"")</f>
        <v>20</v>
      </c>
      <c r="B377" s="3">
        <f>IF(TRIM(Tabel2[[#This Row],[Datum]])&lt;&gt;"",(+Tabel2[[#This Row],[Datum]]-DATE(2025,8,20))/7,"")</f>
        <v>38</v>
      </c>
      <c r="C377" s="32">
        <f>IF(TRIM(Tabel2[[#This Row],[Datum]])&lt;&gt;"",Tabel2[[#This Row],[Datum]],"")</f>
        <v>46155</v>
      </c>
      <c r="D377" s="106">
        <v>46155</v>
      </c>
      <c r="E377" s="107"/>
      <c r="F377" s="47" t="s">
        <v>373</v>
      </c>
      <c r="G377" s="107" t="s">
        <v>21</v>
      </c>
      <c r="H377"/>
    </row>
    <row r="378" spans="1:8" ht="28.5" customHeight="1">
      <c r="A378" s="2">
        <f>IF(TRIM(Tabel2[[#This Row],[Datum]])&lt;&gt;"",WEEKNUM(Tabel2[[#This Row],[Datum]]),"")</f>
        <v>20</v>
      </c>
      <c r="B378" s="3">
        <f>IF(TRIM(Tabel2[[#This Row],[Datum]])&lt;&gt;"",(+Tabel2[[#This Row],[Datum]]-DATE(2025,8,20))/7,"")</f>
        <v>38</v>
      </c>
      <c r="C378" s="32">
        <f>IF(TRIM(Tabel2[[#This Row],[Datum]])&lt;&gt;"",Tabel2[[#This Row],[Datum]],"")</f>
        <v>46155</v>
      </c>
      <c r="D378" s="106">
        <v>46155</v>
      </c>
      <c r="E378" s="107"/>
      <c r="F378" s="47" t="s">
        <v>374</v>
      </c>
      <c r="G378" s="107" t="s">
        <v>21</v>
      </c>
      <c r="H378"/>
    </row>
    <row r="379" spans="1:8" ht="28.5" customHeight="1">
      <c r="A379" s="2">
        <f>IF(TRIM(Tabel2[[#This Row],[Datum]])&lt;&gt;"",WEEKNUM(Tabel2[[#This Row],[Datum]]),"")</f>
        <v>20</v>
      </c>
      <c r="B379" s="3">
        <f>IF(TRIM(Tabel2[[#This Row],[Datum]])&lt;&gt;"",(+Tabel2[[#This Row],[Datum]]-DATE(2025,8,20))/7,"")</f>
        <v>38</v>
      </c>
      <c r="C379" s="32">
        <f>IF(TRIM(Tabel2[[#This Row],[Datum]])&lt;&gt;"",Tabel2[[#This Row],[Datum]],"")</f>
        <v>46155</v>
      </c>
      <c r="D379" s="106">
        <v>46155</v>
      </c>
      <c r="E379" s="107"/>
      <c r="F379" s="47" t="s">
        <v>375</v>
      </c>
      <c r="G379" s="107" t="s">
        <v>21</v>
      </c>
      <c r="H379"/>
    </row>
    <row r="380" spans="1:8" ht="28.5" customHeight="1">
      <c r="A380" s="2">
        <f>IF(TRIM(Tabel2[[#This Row],[Datum]])&lt;&gt;"",WEEKNUM(Tabel2[[#This Row],[Datum]],2),"")</f>
        <v>20</v>
      </c>
      <c r="B380" s="3">
        <f>IF(TRIM(Tabel2[[#This Row],[Datum]])&lt;&gt;"",(+Tabel2[[#This Row],[Datum]]-DATE(2025,8,20))/7,"")</f>
        <v>38.142857142857146</v>
      </c>
      <c r="C380" s="32">
        <f>IF(TRIM(Tabel2[[#This Row],[Datum]])&lt;&gt;"",Tabel2[[#This Row],[Datum]],"")</f>
        <v>46156</v>
      </c>
      <c r="D380" s="106">
        <v>46156</v>
      </c>
      <c r="E380" s="107"/>
      <c r="F380" s="108" t="s">
        <v>588</v>
      </c>
      <c r="H380"/>
    </row>
    <row r="381" spans="1:8" ht="28.5" customHeight="1">
      <c r="A381" s="2">
        <f>IF(TRIM(Tabel2[[#This Row],[Datum]])&lt;&gt;"",WEEKNUM(Tabel2[[#This Row],[Datum]],2),"")</f>
        <v>20</v>
      </c>
      <c r="B381" s="3">
        <f>IF(TRIM(Tabel2[[#This Row],[Datum]])&lt;&gt;"",(+Tabel2[[#This Row],[Datum]]-DATE(2025,8,20))/7,"")</f>
        <v>38.285714285714285</v>
      </c>
      <c r="C381" s="32">
        <f>IF(TRIM(Tabel2[[#This Row],[Datum]])&lt;&gt;"",Tabel2[[#This Row],[Datum]],"")</f>
        <v>46157</v>
      </c>
      <c r="D381" s="106">
        <v>46157</v>
      </c>
      <c r="E381" s="107"/>
      <c r="F381" s="108" t="s">
        <v>589</v>
      </c>
      <c r="H381"/>
    </row>
    <row r="382" spans="1:8" ht="28.5" customHeight="1">
      <c r="A382" s="2">
        <f>IF(TRIM(Tabel2[[#This Row],[Datum]])&lt;&gt;"",WEEKNUM(Tabel2[[#This Row],[Datum]],2),"")</f>
        <v>21</v>
      </c>
      <c r="B382" s="3">
        <f>IF(TRIM(Tabel2[[#This Row],[Datum]])&lt;&gt;"",(+Tabel2[[#This Row],[Datum]]-DATE(2025,8,20))/7,"")</f>
        <v>38.714285714285715</v>
      </c>
      <c r="C382" s="32">
        <f>IF(TRIM(Tabel2[[#This Row],[Datum]])&lt;&gt;"",Tabel2[[#This Row],[Datum]],"")</f>
        <v>46160</v>
      </c>
      <c r="D382" s="106">
        <v>46160</v>
      </c>
      <c r="E382" s="107"/>
      <c r="F382" s="108" t="s">
        <v>378</v>
      </c>
      <c r="G382" s="107" t="s">
        <v>9</v>
      </c>
      <c r="H382"/>
    </row>
    <row r="383" spans="1:8" ht="28.5" customHeight="1">
      <c r="A383" s="2">
        <f>IF(TRIM(Tabel2[[#This Row],[Datum]])&lt;&gt;"",WEEKNUM(Tabel2[[#This Row],[Datum]],2),"")</f>
        <v>21</v>
      </c>
      <c r="B383" s="3">
        <f>IF(TRIM(Tabel2[[#This Row],[Datum]])&lt;&gt;"",(+Tabel2[[#This Row],[Datum]]-DATE(2025,8,20))/7,"")</f>
        <v>38.714285714285715</v>
      </c>
      <c r="C383" s="32">
        <f>IF(TRIM(Tabel2[[#This Row],[Datum]])&lt;&gt;"",Tabel2[[#This Row],[Datum]],"")</f>
        <v>46160</v>
      </c>
      <c r="D383" s="106">
        <v>46160</v>
      </c>
      <c r="E383" s="107"/>
      <c r="F383" s="108" t="s">
        <v>45</v>
      </c>
      <c r="H383"/>
    </row>
    <row r="384" spans="1:8" ht="28.5" customHeight="1">
      <c r="A384" s="2">
        <f>IF(TRIM(Tabel2[[#This Row],[Datum]])&lt;&gt;"",WEEKNUM(Tabel2[[#This Row],[Datum]]),"")</f>
        <v>21</v>
      </c>
      <c r="B384" s="3">
        <f>IF(TRIM(Tabel2[[#This Row],[Datum]])&lt;&gt;"",(+Tabel2[[#This Row],[Datum]]-DATE(2025,8,20))/7,"")</f>
        <v>38.714285714285715</v>
      </c>
      <c r="C384" s="32">
        <f>IF(TRIM(Tabel2[[#This Row],[Datum]])&lt;&gt;"",Tabel2[[#This Row],[Datum]],"")</f>
        <v>46160</v>
      </c>
      <c r="D384" s="106">
        <v>46160</v>
      </c>
      <c r="E384" s="107"/>
      <c r="F384" s="44" t="s">
        <v>379</v>
      </c>
      <c r="G384" s="107" t="s">
        <v>21</v>
      </c>
      <c r="H384"/>
    </row>
    <row r="385" spans="1:8" ht="28.5" customHeight="1">
      <c r="A385" s="2">
        <f>IF(TRIM(Tabel2[[#This Row],[Datum]])&lt;&gt;"",WEEKNUM(Tabel2[[#This Row],[Datum]]),"")</f>
        <v>21</v>
      </c>
      <c r="B385" s="3">
        <f>IF(TRIM(Tabel2[[#This Row],[Datum]])&lt;&gt;"",(+Tabel2[[#This Row],[Datum]]-DATE(2025,8,20))/7,"")</f>
        <v>38.714285714285715</v>
      </c>
      <c r="C385" s="32">
        <f>IF(TRIM(Tabel2[[#This Row],[Datum]])&lt;&gt;"",Tabel2[[#This Row],[Datum]],"")</f>
        <v>46160</v>
      </c>
      <c r="D385" s="106">
        <v>46160</v>
      </c>
      <c r="E385" s="107"/>
      <c r="F385" s="44" t="s">
        <v>380</v>
      </c>
      <c r="G385" s="107" t="s">
        <v>21</v>
      </c>
      <c r="H385"/>
    </row>
    <row r="386" spans="1:8" ht="28.5" customHeight="1">
      <c r="A386" s="2">
        <f>IF(TRIM(Tabel2[[#This Row],[Datum]])&lt;&gt;"",WEEKNUM(Tabel2[[#This Row],[Datum]]),"")</f>
        <v>21</v>
      </c>
      <c r="B386" s="3">
        <f>IF(TRIM(Tabel2[[#This Row],[Datum]])&lt;&gt;"",(+Tabel2[[#This Row],[Datum]]-DATE(2025,8,20))/7,"")</f>
        <v>38.714285714285715</v>
      </c>
      <c r="C386" s="32">
        <f>IF(TRIM(Tabel2[[#This Row],[Datum]])&lt;&gt;"",Tabel2[[#This Row],[Datum]],"")</f>
        <v>46160</v>
      </c>
      <c r="D386" s="106">
        <v>46160</v>
      </c>
      <c r="E386" s="107"/>
      <c r="F386" s="44" t="s">
        <v>381</v>
      </c>
      <c r="G386" s="107" t="s">
        <v>21</v>
      </c>
      <c r="H386"/>
    </row>
    <row r="387" spans="1:8" ht="28.5" customHeight="1">
      <c r="A387" s="2">
        <f>IF(TRIM(Tabel2[[#This Row],[Datum]])&lt;&gt;"",WEEKNUM(Tabel2[[#This Row],[Datum]]),"")</f>
        <v>21</v>
      </c>
      <c r="B387" s="3">
        <f>IF(TRIM(Tabel2[[#This Row],[Datum]])&lt;&gt;"",(+Tabel2[[#This Row],[Datum]]-DATE(2025,8,20))/7,"")</f>
        <v>38.714285714285715</v>
      </c>
      <c r="C387" s="32">
        <f>IF(TRIM(Tabel2[[#This Row],[Datum]])&lt;&gt;"",Tabel2[[#This Row],[Datum]],"")</f>
        <v>46160</v>
      </c>
      <c r="D387" s="106">
        <v>46160</v>
      </c>
      <c r="E387" s="107"/>
      <c r="F387" s="44" t="s">
        <v>382</v>
      </c>
      <c r="G387" s="107" t="s">
        <v>21</v>
      </c>
      <c r="H387"/>
    </row>
    <row r="388" spans="1:8" ht="28.5" customHeight="1">
      <c r="A388" s="2">
        <f>IF(TRIM(Tabel2[[#This Row],[Datum]])&lt;&gt;"",WEEKNUM(Tabel2[[#This Row],[Datum]]),"")</f>
        <v>21</v>
      </c>
      <c r="B388" s="3">
        <f>IF(TRIM(Tabel2[[#This Row],[Datum]])&lt;&gt;"",(+Tabel2[[#This Row],[Datum]]-DATE(2025,8,20))/7,"")</f>
        <v>38.714285714285715</v>
      </c>
      <c r="C388" s="32">
        <f>IF(TRIM(Tabel2[[#This Row],[Datum]])&lt;&gt;"",Tabel2[[#This Row],[Datum]],"")</f>
        <v>46160</v>
      </c>
      <c r="D388" s="106">
        <v>46160</v>
      </c>
      <c r="E388" s="107"/>
      <c r="F388" s="44" t="s">
        <v>383</v>
      </c>
      <c r="G388" s="107" t="s">
        <v>21</v>
      </c>
      <c r="H388"/>
    </row>
    <row r="389" spans="1:8" ht="28.5" customHeight="1">
      <c r="A389" s="2">
        <f>IF(TRIM(Tabel2[[#This Row],[Datum]])&lt;&gt;"",WEEKNUM(Tabel2[[#This Row],[Datum]],2),"")</f>
        <v>21</v>
      </c>
      <c r="B389" s="3">
        <f>IF(TRIM(Tabel2[[#This Row],[Datum]])&lt;&gt;"",(+Tabel2[[#This Row],[Datum]]-DATE(2025,8,20))/7,"")</f>
        <v>38.857142857142854</v>
      </c>
      <c r="C389" s="32">
        <f>IF(TRIM(Tabel2[[#This Row],[Datum]])&lt;&gt;"",Tabel2[[#This Row],[Datum]],"")</f>
        <v>46161</v>
      </c>
      <c r="D389" s="106">
        <v>46161</v>
      </c>
      <c r="E389" s="107"/>
      <c r="F389" s="108" t="s">
        <v>45</v>
      </c>
      <c r="H389"/>
    </row>
    <row r="390" spans="1:8" ht="28.5" customHeight="1">
      <c r="A390" s="2">
        <f>IF(TRIM(Tabel2[[#This Row],[Datum]])&lt;&gt;"",WEEKNUM(Tabel2[[#This Row],[Datum]]),"")</f>
        <v>21</v>
      </c>
      <c r="B390" s="3">
        <f>IF(TRIM(Tabel2[[#This Row],[Datum]])&lt;&gt;"",(+Tabel2[[#This Row],[Datum]]-DATE(2025,8,20))/7,"")</f>
        <v>38.857142857142854</v>
      </c>
      <c r="C390" s="32">
        <f>IF(TRIM(Tabel2[[#This Row],[Datum]])&lt;&gt;"",Tabel2[[#This Row],[Datum]],"")</f>
        <v>46161</v>
      </c>
      <c r="D390" s="106">
        <v>46161</v>
      </c>
      <c r="E390" s="107"/>
      <c r="F390" s="112" t="s">
        <v>384</v>
      </c>
      <c r="H390"/>
    </row>
    <row r="391" spans="1:8" ht="28.5" customHeight="1">
      <c r="A391" s="2">
        <f>IF(TRIM(Tabel2[[#This Row],[Datum]])&lt;&gt;"",WEEKNUM(Tabel2[[#This Row],[Datum]]),"")</f>
        <v>21</v>
      </c>
      <c r="B391" s="3">
        <f>IF(TRIM(Tabel2[[#This Row],[Datum]])&lt;&gt;"",(+Tabel2[[#This Row],[Datum]]-DATE(2025,8,20))/7,"")</f>
        <v>38.857142857142854</v>
      </c>
      <c r="C391" s="32">
        <f>IF(TRIM(Tabel2[[#This Row],[Datum]])&lt;&gt;"",Tabel2[[#This Row],[Datum]],"")</f>
        <v>46161</v>
      </c>
      <c r="D391" s="106">
        <v>46161</v>
      </c>
      <c r="E391" s="107"/>
      <c r="F391" s="44" t="s">
        <v>385</v>
      </c>
      <c r="G391" s="107" t="s">
        <v>21</v>
      </c>
      <c r="H391"/>
    </row>
    <row r="392" spans="1:8" ht="28.5" customHeight="1">
      <c r="A392" s="2">
        <f>IF(TRIM(Tabel2[[#This Row],[Datum]])&lt;&gt;"",WEEKNUM(Tabel2[[#This Row],[Datum]]),"")</f>
        <v>21</v>
      </c>
      <c r="B392" s="3">
        <f>IF(TRIM(Tabel2[[#This Row],[Datum]])&lt;&gt;"",(+Tabel2[[#This Row],[Datum]]-DATE(2025,8,20))/7,"")</f>
        <v>38.857142857142854</v>
      </c>
      <c r="C392" s="32">
        <f>IF(TRIM(Tabel2[[#This Row],[Datum]])&lt;&gt;"",Tabel2[[#This Row],[Datum]],"")</f>
        <v>46161</v>
      </c>
      <c r="D392" s="106">
        <v>46161</v>
      </c>
      <c r="E392" s="107"/>
      <c r="F392" s="44" t="s">
        <v>386</v>
      </c>
      <c r="G392" s="107" t="s">
        <v>21</v>
      </c>
      <c r="H392"/>
    </row>
    <row r="393" spans="1:8" ht="28.5" customHeight="1">
      <c r="A393" s="2">
        <f>IF(TRIM(Tabel2[[#This Row],[Datum]])&lt;&gt;"",WEEKNUM(Tabel2[[#This Row],[Datum]]),"")</f>
        <v>21</v>
      </c>
      <c r="B393" s="3">
        <f>IF(TRIM(Tabel2[[#This Row],[Datum]])&lt;&gt;"",(+Tabel2[[#This Row],[Datum]]-DATE(2025,8,20))/7,"")</f>
        <v>38.857142857142854</v>
      </c>
      <c r="C393" s="32">
        <f>IF(TRIM(Tabel2[[#This Row],[Datum]])&lt;&gt;"",Tabel2[[#This Row],[Datum]],"")</f>
        <v>46161</v>
      </c>
      <c r="D393" s="106">
        <v>46161</v>
      </c>
      <c r="E393" s="107"/>
      <c r="F393" s="44" t="s">
        <v>387</v>
      </c>
      <c r="G393" s="107" t="s">
        <v>21</v>
      </c>
      <c r="H393"/>
    </row>
    <row r="394" spans="1:8" ht="28.5" customHeight="1">
      <c r="A394" s="2">
        <f>IF(TRIM(Tabel2[[#This Row],[Datum]])&lt;&gt;"",WEEKNUM(Tabel2[[#This Row],[Datum]]),"")</f>
        <v>21</v>
      </c>
      <c r="B394" s="3">
        <f>IF(TRIM(Tabel2[[#This Row],[Datum]])&lt;&gt;"",(+Tabel2[[#This Row],[Datum]]-DATE(2025,8,20))/7,"")</f>
        <v>38.857142857142854</v>
      </c>
      <c r="C394" s="32">
        <f>IF(TRIM(Tabel2[[#This Row],[Datum]])&lt;&gt;"",Tabel2[[#This Row],[Datum]],"")</f>
        <v>46161</v>
      </c>
      <c r="D394" s="106">
        <v>46161</v>
      </c>
      <c r="E394" s="107"/>
      <c r="F394" s="142" t="s">
        <v>590</v>
      </c>
      <c r="H394"/>
    </row>
    <row r="395" spans="1:8" ht="28.5" customHeight="1">
      <c r="A395" s="2">
        <f>IF(TRIM(Tabel2[[#This Row],[Datum]])&lt;&gt;"",WEEKNUM(Tabel2[[#This Row],[Datum]],2),"")</f>
        <v>21</v>
      </c>
      <c r="B395" s="3">
        <f>IF(TRIM(Tabel2[[#This Row],[Datum]])&lt;&gt;"",(+Tabel2[[#This Row],[Datum]]-DATE(2025,8,20))/7,"")</f>
        <v>39</v>
      </c>
      <c r="C395" s="32">
        <f>IF(TRIM(Tabel2[[#This Row],[Datum]])&lt;&gt;"",Tabel2[[#This Row],[Datum]],"")</f>
        <v>46162</v>
      </c>
      <c r="D395" s="106">
        <v>46162</v>
      </c>
      <c r="E395" s="107"/>
      <c r="F395" s="108" t="s">
        <v>45</v>
      </c>
      <c r="H395"/>
    </row>
    <row r="396" spans="1:8" ht="28.5" customHeight="1">
      <c r="A396" s="2">
        <f>IF(TRIM(Tabel2[[#This Row],[Datum]])&lt;&gt;"",WEEKNUM(Tabel2[[#This Row],[Datum]]),"")</f>
        <v>21</v>
      </c>
      <c r="B396" s="3">
        <f>IF(TRIM(Tabel2[[#This Row],[Datum]])&lt;&gt;"",(+Tabel2[[#This Row],[Datum]]-DATE(2025,8,20))/7,"")</f>
        <v>39</v>
      </c>
      <c r="C396" s="32">
        <f>IF(TRIM(Tabel2[[#This Row],[Datum]])&lt;&gt;"",Tabel2[[#This Row],[Datum]],"")</f>
        <v>46162</v>
      </c>
      <c r="D396" s="106">
        <v>46162</v>
      </c>
      <c r="E396" s="107"/>
      <c r="F396" s="44" t="s">
        <v>388</v>
      </c>
      <c r="G396" s="107" t="s">
        <v>21</v>
      </c>
      <c r="H396"/>
    </row>
    <row r="397" spans="1:8" ht="28.5" customHeight="1">
      <c r="A397" s="2">
        <f>IF(TRIM(Tabel2[[#This Row],[Datum]])&lt;&gt;"",WEEKNUM(Tabel2[[#This Row],[Datum]]),"")</f>
        <v>21</v>
      </c>
      <c r="B397" s="3">
        <f>IF(TRIM(Tabel2[[#This Row],[Datum]])&lt;&gt;"",(+Tabel2[[#This Row],[Datum]]-DATE(2025,8,20))/7,"")</f>
        <v>39</v>
      </c>
      <c r="C397" s="32">
        <f>IF(TRIM(Tabel2[[#This Row],[Datum]])&lt;&gt;"",Tabel2[[#This Row],[Datum]],"")</f>
        <v>46162</v>
      </c>
      <c r="D397" s="106">
        <v>46162</v>
      </c>
      <c r="E397" s="107"/>
      <c r="F397" s="44" t="s">
        <v>389</v>
      </c>
      <c r="G397" s="107" t="s">
        <v>21</v>
      </c>
      <c r="H397"/>
    </row>
    <row r="398" spans="1:8" ht="28.5" customHeight="1">
      <c r="A398" s="2">
        <f>IF(TRIM(Tabel2[[#This Row],[Datum]])&lt;&gt;"",WEEKNUM(Tabel2[[#This Row],[Datum]]),"")</f>
        <v>21</v>
      </c>
      <c r="B398" s="3">
        <f>IF(TRIM(Tabel2[[#This Row],[Datum]])&lt;&gt;"",(+Tabel2[[#This Row],[Datum]]-DATE(2025,8,20))/7,"")</f>
        <v>39</v>
      </c>
      <c r="C398" s="32">
        <f>IF(TRIM(Tabel2[[#This Row],[Datum]])&lt;&gt;"",Tabel2[[#This Row],[Datum]],"")</f>
        <v>46162</v>
      </c>
      <c r="D398" s="106">
        <v>46162</v>
      </c>
      <c r="E398" s="107"/>
      <c r="F398" s="44" t="s">
        <v>390</v>
      </c>
      <c r="G398" s="107" t="s">
        <v>21</v>
      </c>
      <c r="H398"/>
    </row>
    <row r="399" spans="1:8" ht="28.5" customHeight="1">
      <c r="A399" s="2">
        <f>IF(TRIM(Tabel2[[#This Row],[Datum]])&lt;&gt;"",WEEKNUM(Tabel2[[#This Row],[Datum]]),"")</f>
        <v>21</v>
      </c>
      <c r="B399" s="3">
        <f>IF(TRIM(Tabel2[[#This Row],[Datum]])&lt;&gt;"",(+Tabel2[[#This Row],[Datum]]-DATE(2025,8,20))/7,"")</f>
        <v>39</v>
      </c>
      <c r="C399" s="32">
        <f>IF(TRIM(Tabel2[[#This Row],[Datum]])&lt;&gt;"",Tabel2[[#This Row],[Datum]],"")</f>
        <v>46162</v>
      </c>
      <c r="D399" s="106">
        <v>46162</v>
      </c>
      <c r="E399" s="107"/>
      <c r="F399" s="44" t="s">
        <v>391</v>
      </c>
      <c r="G399" s="107" t="s">
        <v>21</v>
      </c>
      <c r="H399"/>
    </row>
    <row r="400" spans="1:8" ht="28.5" customHeight="1">
      <c r="A400" s="2">
        <f>IF(TRIM(Tabel2[[#This Row],[Datum]])&lt;&gt;"",WEEKNUM(Tabel2[[#This Row],[Datum]],2),"")</f>
        <v>21</v>
      </c>
      <c r="B400" s="3">
        <f>IF(TRIM(Tabel2[[#This Row],[Datum]])&lt;&gt;"",(+Tabel2[[#This Row],[Datum]]-DATE(2025,8,20))/7,"")</f>
        <v>39.142857142857146</v>
      </c>
      <c r="C400" s="32">
        <f>IF(TRIM(Tabel2[[#This Row],[Datum]])&lt;&gt;"",Tabel2[[#This Row],[Datum]],"")</f>
        <v>46163</v>
      </c>
      <c r="D400" s="106">
        <v>46163</v>
      </c>
      <c r="E400" s="107"/>
      <c r="F400" s="108" t="s">
        <v>45</v>
      </c>
      <c r="H400"/>
    </row>
    <row r="401" spans="1:8" ht="28.5" customHeight="1">
      <c r="A401" s="2">
        <f>IF(TRIM(Tabel2[[#This Row],[Datum]])&lt;&gt;"",WEEKNUM(Tabel2[[#This Row],[Datum]]),"")</f>
        <v>21</v>
      </c>
      <c r="B401" s="3">
        <f>IF(TRIM(Tabel2[[#This Row],[Datum]])&lt;&gt;"",(+Tabel2[[#This Row],[Datum]]-DATE(2025,8,20))/7,"")</f>
        <v>39.142857142857146</v>
      </c>
      <c r="C401" s="32">
        <f>IF(TRIM(Tabel2[[#This Row],[Datum]])&lt;&gt;"",Tabel2[[#This Row],[Datum]],"")</f>
        <v>46163</v>
      </c>
      <c r="D401" s="106">
        <v>46163</v>
      </c>
      <c r="E401" s="107"/>
      <c r="F401" s="44" t="s">
        <v>392</v>
      </c>
      <c r="G401" s="107" t="s">
        <v>21</v>
      </c>
      <c r="H401"/>
    </row>
    <row r="402" spans="1:8" ht="28.5" customHeight="1">
      <c r="A402" s="2">
        <f>IF(TRIM(Tabel2[[#This Row],[Datum]])&lt;&gt;"",WEEKNUM(Tabel2[[#This Row],[Datum]]),"")</f>
        <v>21</v>
      </c>
      <c r="B402" s="3">
        <f>IF(TRIM(Tabel2[[#This Row],[Datum]])&lt;&gt;"",(+Tabel2[[#This Row],[Datum]]-DATE(2025,8,20))/7,"")</f>
        <v>39.142857142857146</v>
      </c>
      <c r="C402" s="32">
        <f>IF(TRIM(Tabel2[[#This Row],[Datum]])&lt;&gt;"",Tabel2[[#This Row],[Datum]],"")</f>
        <v>46163</v>
      </c>
      <c r="D402" s="106">
        <v>46163</v>
      </c>
      <c r="E402" s="107"/>
      <c r="F402" s="44" t="s">
        <v>393</v>
      </c>
      <c r="G402" s="107" t="s">
        <v>21</v>
      </c>
      <c r="H402"/>
    </row>
    <row r="403" spans="1:8" ht="28.5" customHeight="1">
      <c r="A403" s="2">
        <f>IF(TRIM(Tabel2[[#This Row],[Datum]])&lt;&gt;"",WEEKNUM(Tabel2[[#This Row],[Datum]]),"")</f>
        <v>21</v>
      </c>
      <c r="B403" s="3">
        <f>IF(TRIM(Tabel2[[#This Row],[Datum]])&lt;&gt;"",(+Tabel2[[#This Row],[Datum]]-DATE(2025,8,20))/7,"")</f>
        <v>39.142857142857146</v>
      </c>
      <c r="C403" s="32">
        <f>IF(TRIM(Tabel2[[#This Row],[Datum]])&lt;&gt;"",Tabel2[[#This Row],[Datum]],"")</f>
        <v>46163</v>
      </c>
      <c r="D403" s="106">
        <v>46163</v>
      </c>
      <c r="E403" s="107"/>
      <c r="F403" s="44" t="s">
        <v>394</v>
      </c>
      <c r="G403" s="107" t="s">
        <v>21</v>
      </c>
      <c r="H403"/>
    </row>
    <row r="404" spans="1:8" ht="28.5" customHeight="1">
      <c r="A404" s="2">
        <f>IF(TRIM(Tabel2[[#This Row],[Datum]])&lt;&gt;"",WEEKNUM(Tabel2[[#This Row],[Datum]],2),"")</f>
        <v>21</v>
      </c>
      <c r="B404" s="3">
        <f>IF(TRIM(Tabel2[[#This Row],[Datum]])&lt;&gt;"",(+Tabel2[[#This Row],[Datum]]-DATE(2025,8,20))/7,"")</f>
        <v>39.285714285714285</v>
      </c>
      <c r="C404" s="32">
        <f>IF(TRIM(Tabel2[[#This Row],[Datum]])&lt;&gt;"",Tabel2[[#This Row],[Datum]],"")</f>
        <v>46164</v>
      </c>
      <c r="D404" s="106">
        <v>46164</v>
      </c>
      <c r="E404" s="107"/>
      <c r="F404" s="143" t="s">
        <v>45</v>
      </c>
      <c r="H404"/>
    </row>
    <row r="405" spans="1:8" ht="28.5" customHeight="1">
      <c r="A405" s="2">
        <f>IF(TRIM(Tabel2[[#This Row],[Datum]])&lt;&gt;"",WEEKNUM(Tabel2[[#This Row],[Datum]]),"")</f>
        <v>21</v>
      </c>
      <c r="B405" s="3">
        <f>IF(TRIM(Tabel2[[#This Row],[Datum]])&lt;&gt;"",(+Tabel2[[#This Row],[Datum]]-DATE(2025,8,20))/7,"")</f>
        <v>39.285714285714285</v>
      </c>
      <c r="C405" s="32">
        <f>IF(TRIM(Tabel2[[#This Row],[Datum]])&lt;&gt;"",Tabel2[[#This Row],[Datum]],"")</f>
        <v>46164</v>
      </c>
      <c r="D405" s="106">
        <v>46164</v>
      </c>
      <c r="E405" s="107"/>
      <c r="F405" s="44" t="s">
        <v>395</v>
      </c>
      <c r="G405" s="107" t="s">
        <v>21</v>
      </c>
      <c r="H405"/>
    </row>
    <row r="406" spans="1:8" ht="28.5" customHeight="1">
      <c r="A406" s="2">
        <f>IF(TRIM(Tabel2[[#This Row],[Datum]])&lt;&gt;"",WEEKNUM(Tabel2[[#This Row],[Datum]]),"")</f>
        <v>21</v>
      </c>
      <c r="B406" s="3">
        <f>IF(TRIM(Tabel2[[#This Row],[Datum]])&lt;&gt;"",(+Tabel2[[#This Row],[Datum]]-DATE(2025,8,20))/7,"")</f>
        <v>39.285714285714285</v>
      </c>
      <c r="C406" s="32">
        <f>IF(TRIM(Tabel2[[#This Row],[Datum]])&lt;&gt;"",Tabel2[[#This Row],[Datum]],"")</f>
        <v>46164</v>
      </c>
      <c r="D406" s="106">
        <v>46164</v>
      </c>
      <c r="E406" s="107"/>
      <c r="F406" s="44" t="s">
        <v>396</v>
      </c>
      <c r="G406" s="107" t="s">
        <v>21</v>
      </c>
      <c r="H406"/>
    </row>
    <row r="407" spans="1:8" ht="28.5" customHeight="1">
      <c r="A407" s="2">
        <f>IF(TRIM(Tabel2[[#This Row],[Datum]])&lt;&gt;"",WEEKNUM(Tabel2[[#This Row],[Datum]]),"")</f>
        <v>21</v>
      </c>
      <c r="B407" s="3">
        <f>IF(TRIM(Tabel2[[#This Row],[Datum]])&lt;&gt;"",(+Tabel2[[#This Row],[Datum]]-DATE(2025,8,20))/7,"")</f>
        <v>39.285714285714285</v>
      </c>
      <c r="C407" s="32">
        <f>IF(TRIM(Tabel2[[#This Row],[Datum]])&lt;&gt;"",Tabel2[[#This Row],[Datum]],"")</f>
        <v>46164</v>
      </c>
      <c r="D407" s="106">
        <v>46164</v>
      </c>
      <c r="E407" s="107"/>
      <c r="F407" s="44" t="s">
        <v>397</v>
      </c>
      <c r="G407" s="107" t="s">
        <v>21</v>
      </c>
      <c r="H407"/>
    </row>
    <row r="408" spans="1:8" ht="28.5" customHeight="1">
      <c r="A408" s="2">
        <f>IF(TRIM(Tabel2[[#This Row],[Datum]])&lt;&gt;"",WEEKNUM(Tabel2[[#This Row],[Datum]],2),"")</f>
        <v>22</v>
      </c>
      <c r="B408" s="3">
        <f>IF(TRIM(Tabel2[[#This Row],[Datum]])&lt;&gt;"",(+Tabel2[[#This Row],[Datum]]-DATE(2025,8,20))/7,"")</f>
        <v>39.714285714285715</v>
      </c>
      <c r="C408" s="32">
        <f>IF(TRIM(Tabel2[[#This Row],[Datum]])&lt;&gt;"",Tabel2[[#This Row],[Datum]],"")</f>
        <v>46167</v>
      </c>
      <c r="D408" s="106">
        <v>46167</v>
      </c>
      <c r="E408" s="107"/>
      <c r="F408" s="108" t="s">
        <v>399</v>
      </c>
      <c r="G408" s="107" t="s">
        <v>9</v>
      </c>
      <c r="H408"/>
    </row>
    <row r="409" spans="1:8" ht="28.5" customHeight="1">
      <c r="A409" s="2">
        <f>IF(TRIM(Tabel2[[#This Row],[Datum]])&lt;&gt;"",WEEKNUM(Tabel2[[#This Row],[Datum]]),"")</f>
        <v>22</v>
      </c>
      <c r="B409" s="3">
        <f>IF(TRIM(Tabel2[[#This Row],[Datum]])&lt;&gt;"",(+Tabel2[[#This Row],[Datum]]-DATE(2025,8,20))/7,"")</f>
        <v>39.714285714285715</v>
      </c>
      <c r="C409" s="32">
        <f>IF(TRIM(Tabel2[[#This Row],[Datum]])&lt;&gt;"",Tabel2[[#This Row],[Datum]],"")</f>
        <v>46167</v>
      </c>
      <c r="D409" s="106">
        <v>46167</v>
      </c>
      <c r="E409" s="107"/>
      <c r="F409" s="107" t="s">
        <v>591</v>
      </c>
      <c r="G409" s="107" t="s">
        <v>21</v>
      </c>
      <c r="H409"/>
    </row>
    <row r="410" spans="1:8" ht="28.5" customHeight="1">
      <c r="A410" s="2">
        <f>IF(TRIM(Tabel2[[#This Row],[Datum]])&lt;&gt;"",WEEKNUM(Tabel2[[#This Row],[Datum]],2),"")</f>
        <v>22</v>
      </c>
      <c r="B410" s="3">
        <f>IF(TRIM(Tabel2[[#This Row],[Datum]])&lt;&gt;"",(+Tabel2[[#This Row],[Datum]]-DATE(2025,8,20))/7,"")</f>
        <v>39.857142857142854</v>
      </c>
      <c r="C410" s="32">
        <f>IF(TRIM(Tabel2[[#This Row],[Datum]])&lt;&gt;"",Tabel2[[#This Row],[Datum]],"")</f>
        <v>46168</v>
      </c>
      <c r="D410" s="106">
        <v>46168</v>
      </c>
      <c r="E410" s="107"/>
      <c r="F410" s="108" t="s">
        <v>401</v>
      </c>
      <c r="G410" s="107" t="s">
        <v>21</v>
      </c>
      <c r="H410"/>
    </row>
    <row r="411" spans="1:8" ht="28.5" customHeight="1">
      <c r="A411" s="2">
        <f>IF(TRIM(Tabel2[[#This Row],[Datum]])&lt;&gt;"",WEEKNUM(Tabel2[[#This Row],[Datum]]),"")</f>
        <v>22</v>
      </c>
      <c r="B411" s="3">
        <f>IF(TRIM(Tabel2[[#This Row],[Datum]])&lt;&gt;"",(+Tabel2[[#This Row],[Datum]]-DATE(2025,8,20))/7,"")</f>
        <v>39.857142857142854</v>
      </c>
      <c r="C411" s="32">
        <f>IF(TRIM(Tabel2[[#This Row],[Datum]])&lt;&gt;"",Tabel2[[#This Row],[Datum]],"")</f>
        <v>46168</v>
      </c>
      <c r="D411" s="106">
        <v>46168</v>
      </c>
      <c r="E411" s="107"/>
      <c r="F411" s="47" t="s">
        <v>402</v>
      </c>
      <c r="G411" s="107" t="s">
        <v>21</v>
      </c>
      <c r="H411"/>
    </row>
    <row r="412" spans="1:8" ht="28.5" customHeight="1">
      <c r="A412" s="2">
        <f>IF(TRIM(Tabel2[[#This Row],[Datum]])&lt;&gt;"",WEEKNUM(Tabel2[[#This Row],[Datum]]),"")</f>
        <v>22</v>
      </c>
      <c r="B412" s="3">
        <f>IF(TRIM(Tabel2[[#This Row],[Datum]])&lt;&gt;"",(+Tabel2[[#This Row],[Datum]]-DATE(2025,8,20))/7,"")</f>
        <v>39.857142857142854</v>
      </c>
      <c r="C412" s="32">
        <f>IF(TRIM(Tabel2[[#This Row],[Datum]])&lt;&gt;"",Tabel2[[#This Row],[Datum]],"")</f>
        <v>46168</v>
      </c>
      <c r="D412" s="106">
        <v>46168</v>
      </c>
      <c r="E412" s="107"/>
      <c r="F412" s="47" t="s">
        <v>403</v>
      </c>
      <c r="G412" s="107" t="s">
        <v>21</v>
      </c>
      <c r="H412"/>
    </row>
    <row r="413" spans="1:8" ht="28.5" customHeight="1">
      <c r="A413" s="2">
        <f>IF(TRIM(Tabel2[[#This Row],[Datum]])&lt;&gt;"",WEEKNUM(Tabel2[[#This Row],[Datum]]),"")</f>
        <v>22</v>
      </c>
      <c r="B413" s="3">
        <f>IF(TRIM(Tabel2[[#This Row],[Datum]])&lt;&gt;"",(+Tabel2[[#This Row],[Datum]]-DATE(2025,8,20))/7,"")</f>
        <v>39.857142857142854</v>
      </c>
      <c r="C413" s="32">
        <f>IF(TRIM(Tabel2[[#This Row],[Datum]])&lt;&gt;"",Tabel2[[#This Row],[Datum]],"")</f>
        <v>46168</v>
      </c>
      <c r="D413" s="106">
        <v>46168</v>
      </c>
      <c r="E413" s="107"/>
      <c r="F413" s="107" t="s">
        <v>26</v>
      </c>
      <c r="H413"/>
    </row>
    <row r="414" spans="1:8" ht="28.5" customHeight="1">
      <c r="A414" s="2">
        <f>IF(TRIM(Tabel2[[#This Row],[Datum]])&lt;&gt;"",WEEKNUM(Tabel2[[#This Row],[Datum]],2),"")</f>
        <v>22</v>
      </c>
      <c r="B414" s="3">
        <f>IF(TRIM(Tabel2[[#This Row],[Datum]])&lt;&gt;"",(+Tabel2[[#This Row],[Datum]]-DATE(2025,8,20))/7,"")</f>
        <v>40</v>
      </c>
      <c r="C414" s="32">
        <f>IF(TRIM(Tabel2[[#This Row],[Datum]])&lt;&gt;"",Tabel2[[#This Row],[Datum]],"")</f>
        <v>46169</v>
      </c>
      <c r="D414" s="106">
        <v>46169</v>
      </c>
      <c r="E414" s="107"/>
      <c r="F414" s="108" t="s">
        <v>45</v>
      </c>
      <c r="H414"/>
    </row>
    <row r="415" spans="1:8" ht="28.5" customHeight="1">
      <c r="A415" s="2">
        <f>IF(TRIM(Tabel2[[#This Row],[Datum]])&lt;&gt;"",WEEKNUM(Tabel2[[#This Row],[Datum]],2),"")</f>
        <v>22</v>
      </c>
      <c r="B415" s="3">
        <f>IF(TRIM(Tabel2[[#This Row],[Datum]])&lt;&gt;"",(+Tabel2[[#This Row],[Datum]]-DATE(2025,8,20))/7,"")</f>
        <v>40.142857142857146</v>
      </c>
      <c r="C415" s="32">
        <f>IF(TRIM(Tabel2[[#This Row],[Datum]])&lt;&gt;"",Tabel2[[#This Row],[Datum]],"")</f>
        <v>46170</v>
      </c>
      <c r="D415" s="106">
        <v>46170</v>
      </c>
      <c r="E415" s="107"/>
      <c r="F415" s="108" t="s">
        <v>45</v>
      </c>
      <c r="H415"/>
    </row>
    <row r="416" spans="1:8" ht="28.5" customHeight="1">
      <c r="A416" s="2">
        <f>IF(TRIM(Tabel2[[#This Row],[Datum]])&lt;&gt;"",WEEKNUM(Tabel2[[#This Row],[Datum]],2),"")</f>
        <v>22</v>
      </c>
      <c r="B416" s="3">
        <f>IF(TRIM(Tabel2[[#This Row],[Datum]])&lt;&gt;"",(+Tabel2[[#This Row],[Datum]]-DATE(2025,8,20))/7,"")</f>
        <v>40.285714285714285</v>
      </c>
      <c r="C416" s="32">
        <f>IF(TRIM(Tabel2[[#This Row],[Datum]])&lt;&gt;"",Tabel2[[#This Row],[Datum]],"")</f>
        <v>46171</v>
      </c>
      <c r="D416" s="106">
        <v>46171</v>
      </c>
      <c r="E416" s="107"/>
      <c r="F416" s="108" t="s">
        <v>45</v>
      </c>
      <c r="H416"/>
    </row>
    <row r="417" spans="1:8" ht="28.5" customHeight="1">
      <c r="A417" s="2">
        <f>IF(TRIM(Tabel2[[#This Row],[Datum]])&lt;&gt;"",WEEKNUM(Tabel2[[#This Row],[Datum]],2),"")</f>
        <v>23</v>
      </c>
      <c r="B417" s="3">
        <f>IF(TRIM(Tabel2[[#This Row],[Datum]])&lt;&gt;"",(+Tabel2[[#This Row],[Datum]]-DATE(2025,8,20))/7,"")</f>
        <v>40.714285714285715</v>
      </c>
      <c r="C417" s="32">
        <f>IF(TRIM(Tabel2[[#This Row],[Datum]])&lt;&gt;"",Tabel2[[#This Row],[Datum]],"")</f>
        <v>46174</v>
      </c>
      <c r="D417" s="106">
        <v>46174</v>
      </c>
      <c r="E417" s="107"/>
      <c r="F417" s="108" t="s">
        <v>405</v>
      </c>
      <c r="G417" s="107" t="s">
        <v>9</v>
      </c>
      <c r="H417"/>
    </row>
    <row r="418" spans="1:8" ht="28.5" customHeight="1">
      <c r="A418" s="2">
        <f>IF(TRIM(Tabel2[[#This Row],[Datum]])&lt;&gt;"",WEEKNUM(Tabel2[[#This Row],[Datum]],2),"")</f>
        <v>23</v>
      </c>
      <c r="B418" s="3">
        <f>IF(TRIM(Tabel2[[#This Row],[Datum]])&lt;&gt;"",(+Tabel2[[#This Row],[Datum]]-DATE(2025,8,20))/7,"")</f>
        <v>40.714285714285715</v>
      </c>
      <c r="C418" s="32">
        <f>IF(TRIM(Tabel2[[#This Row],[Datum]])&lt;&gt;"",Tabel2[[#This Row],[Datum]],"")</f>
        <v>46174</v>
      </c>
      <c r="D418" s="106">
        <v>46174</v>
      </c>
      <c r="E418" s="107"/>
      <c r="F418" s="108" t="s">
        <v>45</v>
      </c>
      <c r="H418"/>
    </row>
    <row r="419" spans="1:8" ht="28.5" customHeight="1">
      <c r="A419" s="2">
        <f>IF(TRIM(Tabel2[[#This Row],[Datum]])&lt;&gt;"",WEEKNUM(Tabel2[[#This Row],[Datum]],2),"")</f>
        <v>23</v>
      </c>
      <c r="B419" s="3">
        <f>IF(TRIM(Tabel2[[#This Row],[Datum]])&lt;&gt;"",(+Tabel2[[#This Row],[Datum]]-DATE(2025,8,20))/7,"")</f>
        <v>40.857142857142854</v>
      </c>
      <c r="C419" s="32">
        <f>IF(TRIM(Tabel2[[#This Row],[Datum]])&lt;&gt;"",Tabel2[[#This Row],[Datum]],"")</f>
        <v>46175</v>
      </c>
      <c r="D419" s="106">
        <v>46175</v>
      </c>
      <c r="E419" s="107"/>
      <c r="F419" s="108" t="s">
        <v>45</v>
      </c>
      <c r="H419"/>
    </row>
    <row r="420" spans="1:8" ht="28.5" customHeight="1">
      <c r="A420" s="2">
        <f>IF(TRIM(Tabel2[[#This Row],[Datum]])&lt;&gt;"",WEEKNUM(Tabel2[[#This Row],[Datum]],2),"")</f>
        <v>23</v>
      </c>
      <c r="B420" s="3">
        <f>IF(TRIM(Tabel2[[#This Row],[Datum]])&lt;&gt;"",(+Tabel2[[#This Row],[Datum]]-DATE(2025,8,20))/7,"")</f>
        <v>41</v>
      </c>
      <c r="C420" s="32">
        <f>IF(TRIM(Tabel2[[#This Row],[Datum]])&lt;&gt;"",Tabel2[[#This Row],[Datum]],"")</f>
        <v>46176</v>
      </c>
      <c r="D420" s="106">
        <v>46176</v>
      </c>
      <c r="E420" s="107"/>
      <c r="F420" s="114" t="s">
        <v>592</v>
      </c>
      <c r="H420"/>
    </row>
    <row r="421" spans="1:8" ht="28.5" customHeight="1">
      <c r="A421" s="2">
        <f>IF(TRIM(Tabel2[[#This Row],[Datum]])&lt;&gt;"",WEEKNUM(Tabel2[[#This Row],[Datum]],2),"")</f>
        <v>23</v>
      </c>
      <c r="B421" s="3">
        <f>IF(TRIM(Tabel2[[#This Row],[Datum]])&lt;&gt;"",(+Tabel2[[#This Row],[Datum]]-DATE(2025,8,20))/7,"")</f>
        <v>41.142857142857146</v>
      </c>
      <c r="C421" s="32">
        <f>IF(TRIM(Tabel2[[#This Row],[Datum]])&lt;&gt;"",Tabel2[[#This Row],[Datum]],"")</f>
        <v>46177</v>
      </c>
      <c r="D421" s="106">
        <v>46177</v>
      </c>
      <c r="E421" s="107"/>
      <c r="F421" s="108" t="s">
        <v>593</v>
      </c>
      <c r="H421"/>
    </row>
    <row r="422" spans="1:8" ht="28.5" customHeight="1">
      <c r="A422" s="2">
        <f>IF(TRIM(Tabel2[[#This Row],[Datum]])&lt;&gt;"",WEEKNUM(Tabel2[[#This Row],[Datum]],2),"")</f>
        <v>23</v>
      </c>
      <c r="B422" s="3">
        <f>IF(TRIM(Tabel2[[#This Row],[Datum]])&lt;&gt;"",(+Tabel2[[#This Row],[Datum]]-DATE(2025,8,20))/7,"")</f>
        <v>41.285714285714285</v>
      </c>
      <c r="C422" s="32">
        <f>IF(TRIM(Tabel2[[#This Row],[Datum]])&lt;&gt;"",Tabel2[[#This Row],[Datum]],"")</f>
        <v>46178</v>
      </c>
      <c r="D422" s="106">
        <v>46178</v>
      </c>
      <c r="E422" s="107"/>
      <c r="F422" s="108"/>
      <c r="H422"/>
    </row>
    <row r="423" spans="1:8" ht="28.5" customHeight="1">
      <c r="A423" s="2">
        <f>IF(TRIM(Tabel2[[#This Row],[Datum]])&lt;&gt;"",WEEKNUM(Tabel2[[#This Row],[Datum]],2),"")</f>
        <v>24</v>
      </c>
      <c r="B423" s="3">
        <f>IF(TRIM(Tabel2[[#This Row],[Datum]])&lt;&gt;"",(+Tabel2[[#This Row],[Datum]]-DATE(2025,8,20))/7,"")</f>
        <v>41.714285714285715</v>
      </c>
      <c r="C423" s="32">
        <f>IF(TRIM(Tabel2[[#This Row],[Datum]])&lt;&gt;"",Tabel2[[#This Row],[Datum]],"")</f>
        <v>46181</v>
      </c>
      <c r="D423" s="106">
        <v>46181</v>
      </c>
      <c r="E423" s="107"/>
      <c r="F423" s="108" t="s">
        <v>411</v>
      </c>
      <c r="G423" s="107" t="s">
        <v>9</v>
      </c>
      <c r="H423"/>
    </row>
    <row r="424" spans="1:8" ht="28.5" customHeight="1">
      <c r="A424" s="2">
        <f>IF(TRIM(Tabel2[[#This Row],[Datum]])&lt;&gt;"",WEEKNUM(Tabel2[[#This Row],[Datum]],2),"")</f>
        <v>24</v>
      </c>
      <c r="B424" s="3">
        <f>IF(TRIM(Tabel2[[#This Row],[Datum]])&lt;&gt;"",(+Tabel2[[#This Row],[Datum]]-DATE(2025,8,20))/7,"")</f>
        <v>41.714285714285715</v>
      </c>
      <c r="C424" s="32">
        <f>IF(TRIM(Tabel2[[#This Row],[Datum]])&lt;&gt;"",Tabel2[[#This Row],[Datum]],"")</f>
        <v>46181</v>
      </c>
      <c r="D424" s="106">
        <v>46181</v>
      </c>
      <c r="E424" s="107"/>
      <c r="F424" s="108" t="s">
        <v>45</v>
      </c>
      <c r="H424"/>
    </row>
    <row r="425" spans="1:8" ht="28.5" customHeight="1">
      <c r="A425" s="2">
        <f>IF(TRIM(Tabel2[[#This Row],[Datum]])&lt;&gt;"",WEEKNUM(Tabel2[[#This Row],[Datum]],2),"")</f>
        <v>24</v>
      </c>
      <c r="B425" s="3">
        <f>IF(TRIM(Tabel2[[#This Row],[Datum]])&lt;&gt;"",(+Tabel2[[#This Row],[Datum]]-DATE(2025,8,20))/7,"")</f>
        <v>41.857142857142854</v>
      </c>
      <c r="C425" s="32">
        <f>IF(TRIM(Tabel2[[#This Row],[Datum]])&lt;&gt;"",Tabel2[[#This Row],[Datum]],"")</f>
        <v>46182</v>
      </c>
      <c r="D425" s="106">
        <v>46182</v>
      </c>
      <c r="E425" s="107"/>
      <c r="F425" s="108" t="s">
        <v>45</v>
      </c>
    </row>
    <row r="426" spans="1:8" ht="28.5" customHeight="1">
      <c r="A426" s="2" t="str">
        <f>IF(TRIM(Tabel2[[#This Row],[Datum]])&lt;&gt;"",WEEKNUM(Tabel2[[#This Row],[Datum]]),"")</f>
        <v/>
      </c>
      <c r="B426" s="3" t="str">
        <f>IF(TRIM(Tabel2[[#This Row],[Datum]])&lt;&gt;"",(+Tabel2[[#This Row],[Datum]]-DATE(2025,8,20))/7,"")</f>
        <v/>
      </c>
      <c r="C426" s="32" t="str">
        <f>IF(TRIM(Tabel2[[#This Row],[Datum]])&lt;&gt;"",Tabel2[[#This Row],[Datum]],"")</f>
        <v/>
      </c>
      <c r="D426" s="106"/>
      <c r="E426" s="107"/>
      <c r="F426" s="107" t="s">
        <v>244</v>
      </c>
    </row>
    <row r="427" spans="1:8" ht="28.5" customHeight="1">
      <c r="A427" s="2">
        <v>24</v>
      </c>
      <c r="B427" s="3">
        <v>42</v>
      </c>
      <c r="C427" s="32" t="s">
        <v>70</v>
      </c>
      <c r="D427" s="106" t="s">
        <v>594</v>
      </c>
      <c r="E427" s="107"/>
      <c r="F427" s="107" t="s">
        <v>412</v>
      </c>
    </row>
    <row r="428" spans="1:8" ht="28.5" customHeight="1">
      <c r="A428" s="2">
        <f>IF(TRIM(Tabel2[[#This Row],[Datum]])&lt;&gt;"",WEEKNUM(Tabel2[[#This Row],[Datum]]),"")</f>
        <v>24</v>
      </c>
      <c r="B428" s="3">
        <f>IF(TRIM(Tabel2[[#This Row],[Datum]])&lt;&gt;"",(+Tabel2[[#This Row],[Datum]]-DATE(2025,8,20))/7,"")</f>
        <v>41.857142857142854</v>
      </c>
      <c r="C428" s="32">
        <f>IF(TRIM(Tabel2[[#This Row],[Datum]])&lt;&gt;"",Tabel2[[#This Row],[Datum]],"")</f>
        <v>46182</v>
      </c>
      <c r="D428" s="106">
        <v>46182</v>
      </c>
      <c r="E428" s="107"/>
      <c r="F428" s="112" t="s">
        <v>413</v>
      </c>
    </row>
    <row r="429" spans="1:8" ht="28.5" customHeight="1">
      <c r="A429" s="2">
        <f>IF(TRIM(Tabel2[[#This Row],[Datum]])&lt;&gt;"",WEEKNUM(Tabel2[[#This Row],[Datum]],2),"")</f>
        <v>24</v>
      </c>
      <c r="B429" s="3">
        <f>IF(TRIM(Tabel2[[#This Row],[Datum]])&lt;&gt;"",(+Tabel2[[#This Row],[Datum]]-DATE(2025,8,20))/7,"")</f>
        <v>42</v>
      </c>
      <c r="C429" s="32">
        <f>IF(TRIM(Tabel2[[#This Row],[Datum]])&lt;&gt;"",Tabel2[[#This Row],[Datum]],"")</f>
        <v>46183</v>
      </c>
      <c r="D429" s="106">
        <v>46183</v>
      </c>
      <c r="E429" s="107"/>
      <c r="F429" s="108" t="s">
        <v>45</v>
      </c>
    </row>
    <row r="430" spans="1:8" ht="28.5" customHeight="1">
      <c r="A430" s="2">
        <f>IF(TRIM(Tabel2[[#This Row],[Datum]])&lt;&gt;"",WEEKNUM(Tabel2[[#This Row],[Datum]],2),"")</f>
        <v>24</v>
      </c>
      <c r="B430" s="3">
        <f>IF(TRIM(Tabel2[[#This Row],[Datum]])&lt;&gt;"",(+Tabel2[[#This Row],[Datum]]-DATE(2025,8,20))/7,"")</f>
        <v>42.142857142857146</v>
      </c>
      <c r="C430" s="32">
        <f>IF(TRIM(Tabel2[[#This Row],[Datum]])&lt;&gt;"",Tabel2[[#This Row],[Datum]],"")</f>
        <v>46184</v>
      </c>
      <c r="D430" s="106">
        <v>46184</v>
      </c>
      <c r="E430" s="107"/>
      <c r="F430" s="108" t="s">
        <v>415</v>
      </c>
      <c r="G430" s="107" t="s">
        <v>21</v>
      </c>
    </row>
    <row r="431" spans="1:8" ht="28.5" customHeight="1">
      <c r="A431" s="2">
        <f>IF(TRIM(Tabel2[[#This Row],[Datum]])&lt;&gt;"",WEEKNUM(Tabel2[[#This Row],[Datum]],2),"")</f>
        <v>24</v>
      </c>
      <c r="B431" s="3">
        <f>IF(TRIM(Tabel2[[#This Row],[Datum]])&lt;&gt;"",(+Tabel2[[#This Row],[Datum]]-DATE(2025,8,20))/7,"")</f>
        <v>42.285714285714285</v>
      </c>
      <c r="C431" s="32">
        <f>IF(TRIM(Tabel2[[#This Row],[Datum]])&lt;&gt;"",Tabel2[[#This Row],[Datum]],"")</f>
        <v>46185</v>
      </c>
      <c r="D431" s="106">
        <v>46185</v>
      </c>
      <c r="E431" s="107"/>
      <c r="F431" s="108" t="s">
        <v>45</v>
      </c>
    </row>
    <row r="432" spans="1:8" ht="28.5" customHeight="1">
      <c r="A432" s="2">
        <f>IF(TRIM(Tabel2[[#This Row],[Datum]])&lt;&gt;"",WEEKNUM(Tabel2[[#This Row],[Datum]],2),"")</f>
        <v>25</v>
      </c>
      <c r="B432" s="3">
        <f>IF(TRIM(Tabel2[[#This Row],[Datum]])&lt;&gt;"",(+Tabel2[[#This Row],[Datum]]-DATE(2025,8,20))/7,"")</f>
        <v>42.714285714285715</v>
      </c>
      <c r="C432" s="32">
        <f>IF(TRIM(Tabel2[[#This Row],[Datum]])&lt;&gt;"",Tabel2[[#This Row],[Datum]],"")</f>
        <v>46188</v>
      </c>
      <c r="D432" s="106">
        <v>46188</v>
      </c>
      <c r="E432" s="107"/>
      <c r="F432" s="108" t="s">
        <v>416</v>
      </c>
      <c r="G432" s="107" t="s">
        <v>9</v>
      </c>
    </row>
    <row r="433" spans="1:7" ht="28.5" customHeight="1">
      <c r="A433" s="2">
        <f>IF(TRIM(Tabel2[[#This Row],[Datum]])&lt;&gt;"",WEEKNUM(Tabel2[[#This Row],[Datum]],2),"")</f>
        <v>25</v>
      </c>
      <c r="B433" s="3">
        <f>IF(TRIM(Tabel2[[#This Row],[Datum]])&lt;&gt;"",(+Tabel2[[#This Row],[Datum]]-DATE(2025,8,20))/7,"")</f>
        <v>42.714285714285715</v>
      </c>
      <c r="C433" s="32">
        <f>IF(TRIM(Tabel2[[#This Row],[Datum]])&lt;&gt;"",Tabel2[[#This Row],[Datum]],"")</f>
        <v>46188</v>
      </c>
      <c r="D433" s="106">
        <v>46188</v>
      </c>
      <c r="E433" s="107"/>
      <c r="F433" s="108" t="s">
        <v>478</v>
      </c>
    </row>
    <row r="434" spans="1:7" ht="28.5" customHeight="1">
      <c r="A434" s="2">
        <f>IF(TRIM(Tabel2[[#This Row],[Datum]])&lt;&gt;"",WEEKNUM(Tabel2[[#This Row],[Datum]]),"")</f>
        <v>25</v>
      </c>
      <c r="B434" s="3">
        <f>IF(TRIM(Tabel2[[#This Row],[Datum]])&lt;&gt;"",(+Tabel2[[#This Row],[Datum]]-DATE(2025,8,20))/7,"")</f>
        <v>42.714285714285715</v>
      </c>
      <c r="C434" s="32">
        <f>IF(TRIM(Tabel2[[#This Row],[Datum]])&lt;&gt;"",Tabel2[[#This Row],[Datum]],"")</f>
        <v>46188</v>
      </c>
      <c r="D434" s="106">
        <v>46188</v>
      </c>
      <c r="E434" s="107"/>
      <c r="F434" s="144" t="s">
        <v>419</v>
      </c>
    </row>
    <row r="435" spans="1:7" ht="28.5" customHeight="1">
      <c r="A435" s="2">
        <f>IF(TRIM(Tabel2[[#This Row],[Datum]])&lt;&gt;"",WEEKNUM(Tabel2[[#This Row],[Datum]],2),"")</f>
        <v>25</v>
      </c>
      <c r="B435" s="3">
        <f>IF(TRIM(Tabel2[[#This Row],[Datum]])&lt;&gt;"",(+Tabel2[[#This Row],[Datum]]-DATE(2025,8,20))/7,"")</f>
        <v>42.857142857142854</v>
      </c>
      <c r="C435" s="32">
        <f>IF(TRIM(Tabel2[[#This Row],[Datum]])&lt;&gt;"",Tabel2[[#This Row],[Datum]],"")</f>
        <v>46189</v>
      </c>
      <c r="D435" s="106">
        <v>46189</v>
      </c>
      <c r="E435" s="107"/>
      <c r="F435" s="108" t="s">
        <v>421</v>
      </c>
    </row>
    <row r="436" spans="1:7" ht="28.5" customHeight="1">
      <c r="A436" s="8" t="str">
        <f>IF(TRIM(Tabel2[[#This Row],[Datum]])&lt;&gt;"",WEEKNUM(Tabel2[[#This Row],[Datum]]),"")</f>
        <v/>
      </c>
      <c r="B436" s="9" t="str">
        <f>IF(TRIM(Tabel2[[#This Row],[Datum]])&lt;&gt;"",(+Tabel2[[#This Row],[Datum]]-DATE(2025,8,20))/7,"")</f>
        <v/>
      </c>
      <c r="C436" s="36" t="str">
        <f>IF(TRIM(Tabel2[[#This Row],[Datum]])&lt;&gt;"",Tabel2[[#This Row],[Datum]],"")</f>
        <v/>
      </c>
      <c r="D436" s="110"/>
      <c r="E436" s="111"/>
      <c r="F436" s="111" t="s">
        <v>418</v>
      </c>
      <c r="G436" s="111"/>
    </row>
    <row r="437" spans="1:7" ht="28.5" customHeight="1">
      <c r="A437" s="2">
        <f>IF(TRIM(Tabel2[[#This Row],[Datum]])&lt;&gt;"",WEEKNUM(Tabel2[[#This Row],[Datum]],2),"")</f>
        <v>25</v>
      </c>
      <c r="B437" s="3">
        <f>IF(TRIM(Tabel2[[#This Row],[Datum]])&lt;&gt;"",(+Tabel2[[#This Row],[Datum]]-DATE(2025,8,20))/7,"")</f>
        <v>43</v>
      </c>
      <c r="C437" s="32">
        <f>IF(TRIM(Tabel2[[#This Row],[Datum]])&lt;&gt;"",Tabel2[[#This Row],[Datum]],"")</f>
        <v>46190</v>
      </c>
      <c r="D437" s="106">
        <v>46190</v>
      </c>
      <c r="E437" s="107"/>
      <c r="F437" s="111" t="s">
        <v>418</v>
      </c>
    </row>
    <row r="438" spans="1:7" ht="28.5" customHeight="1">
      <c r="A438" s="2">
        <f>IF(TRIM(Tabel2[[#This Row],[Datum]])&lt;&gt;"",WEEKNUM(Tabel2[[#This Row],[Datum]],2),"")</f>
        <v>25</v>
      </c>
      <c r="B438" s="3">
        <f>IF(TRIM(Tabel2[[#This Row],[Datum]])&lt;&gt;"",(+Tabel2[[#This Row],[Datum]]-DATE(2025,8,20))/7,"")</f>
        <v>43.142857142857146</v>
      </c>
      <c r="C438" s="32">
        <f>IF(TRIM(Tabel2[[#This Row],[Datum]])&lt;&gt;"",Tabel2[[#This Row],[Datum]],"")</f>
        <v>46191</v>
      </c>
      <c r="D438" s="106">
        <v>46191</v>
      </c>
      <c r="E438" s="107"/>
      <c r="F438" s="111" t="s">
        <v>418</v>
      </c>
    </row>
    <row r="439" spans="1:7" ht="28.5" customHeight="1">
      <c r="A439" s="2">
        <f>IF(TRIM(Tabel2[[#This Row],[Datum]])&lt;&gt;"",WEEKNUM(Tabel2[[#This Row],[Datum]],2),"")</f>
        <v>25</v>
      </c>
      <c r="B439" s="3">
        <f>IF(TRIM(Tabel2[[#This Row],[Datum]])&lt;&gt;"",(+Tabel2[[#This Row],[Datum]]-DATE(2025,8,20))/7,"")</f>
        <v>43.285714285714285</v>
      </c>
      <c r="C439" s="32">
        <f>IF(TRIM(Tabel2[[#This Row],[Datum]])&lt;&gt;"",Tabel2[[#This Row],[Datum]],"")</f>
        <v>46192</v>
      </c>
      <c r="D439" s="106">
        <v>46192</v>
      </c>
      <c r="E439" s="107"/>
      <c r="F439" s="111" t="s">
        <v>418</v>
      </c>
    </row>
    <row r="440" spans="1:7" ht="28.5" customHeight="1">
      <c r="A440" s="57"/>
      <c r="B440" s="53"/>
      <c r="C440" s="54">
        <f>IF(TRIM(Tabel2[[#This Row],[Datum]])&lt;&gt;"",Tabel2[[#This Row],[Datum]],"")</f>
        <v>46194</v>
      </c>
      <c r="D440" s="129">
        <v>46194</v>
      </c>
      <c r="E440" s="130"/>
      <c r="F440" s="127" t="s">
        <v>595</v>
      </c>
      <c r="G440" s="130" t="s">
        <v>21</v>
      </c>
    </row>
    <row r="441" spans="1:7" ht="28.5" customHeight="1">
      <c r="A441" s="2">
        <f>IF(TRIM(Tabel2[[#This Row],[Datum]])&lt;&gt;"",WEEKNUM(Tabel2[[#This Row],[Datum]],2),"")</f>
        <v>26</v>
      </c>
      <c r="B441" s="3">
        <f>IF(TRIM(Tabel2[[#This Row],[Datum]])&lt;&gt;"",(+Tabel2[[#This Row],[Datum]]-DATE(2025,8,20))/7,"")</f>
        <v>43.714285714285715</v>
      </c>
      <c r="C441" s="32">
        <f>IF(TRIM(Tabel2[[#This Row],[Datum]])&lt;&gt;"",Tabel2[[#This Row],[Datum]],"")</f>
        <v>46195</v>
      </c>
      <c r="D441" s="106">
        <v>46195</v>
      </c>
      <c r="E441" s="107"/>
      <c r="F441" s="108" t="s">
        <v>423</v>
      </c>
      <c r="G441" s="107" t="s">
        <v>9</v>
      </c>
    </row>
    <row r="442" spans="1:7" ht="28.5" customHeight="1">
      <c r="A442" s="2" t="str">
        <f>IF(TRIM(Tabel2[[#This Row],[Datum]])&lt;&gt;"",WEEKNUM(Tabel2[[#This Row],[Datum]]),"")</f>
        <v/>
      </c>
      <c r="B442" s="3" t="str">
        <f>IF(TRIM(Tabel2[[#This Row],[Datum]])&lt;&gt;"",(+Tabel2[[#This Row],[Datum]]-DATE(2025,8,20))/7,"")</f>
        <v/>
      </c>
      <c r="C442" s="32" t="str">
        <f>IF(TRIM(Tabel2[[#This Row],[Datum]])&lt;&gt;"",Tabel2[[#This Row],[Datum]],"")</f>
        <v/>
      </c>
      <c r="D442" s="106"/>
      <c r="E442" s="107"/>
      <c r="F442" s="112" t="s">
        <v>596</v>
      </c>
      <c r="G442" s="107" t="s">
        <v>21</v>
      </c>
    </row>
    <row r="443" spans="1:7" ht="28.5" customHeight="1">
      <c r="A443" s="2">
        <f>IF(TRIM(Tabel2[[#This Row],[Datum]])&lt;&gt;"",WEEKNUM(Tabel2[[#This Row],[Datum]],2),"")</f>
        <v>26</v>
      </c>
      <c r="B443" s="3">
        <f>IF(TRIM(Tabel2[[#This Row],[Datum]])&lt;&gt;"",(+Tabel2[[#This Row],[Datum]]-DATE(2025,8,20))/7,"")</f>
        <v>43.714285714285715</v>
      </c>
      <c r="C443" s="32">
        <f>IF(TRIM(Tabel2[[#This Row],[Datum]])&lt;&gt;"",Tabel2[[#This Row],[Datum]],"")</f>
        <v>46195</v>
      </c>
      <c r="D443" s="106">
        <v>46195</v>
      </c>
      <c r="E443" s="107"/>
      <c r="F443" s="107" t="s">
        <v>418</v>
      </c>
    </row>
    <row r="444" spans="1:7" ht="28.5" customHeight="1">
      <c r="A444" s="2">
        <f>IF(TRIM(Tabel2[[#This Row],[Datum]])&lt;&gt;"",WEEKNUM(Tabel2[[#This Row],[Datum]]),"")</f>
        <v>26</v>
      </c>
      <c r="B444" s="3">
        <f>IF(TRIM(Tabel2[[#This Row],[Datum]])&lt;&gt;"",(+Tabel2[[#This Row],[Datum]]-DATE(2025,8,20))/7,"")</f>
        <v>43.714285714285715</v>
      </c>
      <c r="C444" s="32">
        <f>IF(TRIM(Tabel2[[#This Row],[Datum]])&lt;&gt;"",Tabel2[[#This Row],[Datum]],"")</f>
        <v>46195</v>
      </c>
      <c r="D444" s="106">
        <v>46195</v>
      </c>
      <c r="E444" s="107"/>
      <c r="F444" s="112" t="s">
        <v>597</v>
      </c>
      <c r="G444" s="107" t="s">
        <v>21</v>
      </c>
    </row>
    <row r="445" spans="1:7" ht="28.5" customHeight="1">
      <c r="A445" s="2">
        <f>IF(TRIM(Tabel2[[#This Row],[Datum]])&lt;&gt;"",WEEKNUM(Tabel2[[#This Row],[Datum]],2),"")</f>
        <v>26</v>
      </c>
      <c r="B445" s="3">
        <f>IF(TRIM(Tabel2[[#This Row],[Datum]])&lt;&gt;"",(+Tabel2[[#This Row],[Datum]]-DATE(2025,8,20))/7,"")</f>
        <v>43.857142857142854</v>
      </c>
      <c r="C445" s="32">
        <f>IF(TRIM(Tabel2[[#This Row],[Datum]])&lt;&gt;"",Tabel2[[#This Row],[Datum]],"")</f>
        <v>46196</v>
      </c>
      <c r="D445" s="106">
        <v>46196</v>
      </c>
      <c r="E445" s="107"/>
      <c r="F445" s="108" t="s">
        <v>425</v>
      </c>
    </row>
    <row r="446" spans="1:7" ht="28.5" customHeight="1">
      <c r="A446" s="2">
        <f>IF(TRIM(Tabel2[[#This Row],[Datum]])&lt;&gt;"",WEEKNUM(Tabel2[[#This Row],[Datum]],2),"")</f>
        <v>26</v>
      </c>
      <c r="B446" s="3">
        <f>IF(TRIM(Tabel2[[#This Row],[Datum]])&lt;&gt;"",(+Tabel2[[#This Row],[Datum]]-DATE(2025,8,20))/7,"")</f>
        <v>44</v>
      </c>
      <c r="C446" s="32">
        <f>IF(TRIM(Tabel2[[#This Row],[Datum]])&lt;&gt;"",Tabel2[[#This Row],[Datum]],"")</f>
        <v>46197</v>
      </c>
      <c r="D446" s="106">
        <v>46197</v>
      </c>
      <c r="E446" s="107"/>
      <c r="F446" s="108" t="s">
        <v>598</v>
      </c>
    </row>
    <row r="447" spans="1:7" ht="28.5" customHeight="1">
      <c r="A447" s="2">
        <f>IF(TRIM(Tabel2[[#This Row],[Datum]])&lt;&gt;"",WEEKNUM(Tabel2[[#This Row],[Datum]]),"")</f>
        <v>26</v>
      </c>
      <c r="B447" s="3">
        <f>IF(TRIM(Tabel2[[#This Row],[Datum]])&lt;&gt;"",(+Tabel2[[#This Row],[Datum]]-DATE(2025,8,20))/7,"")</f>
        <v>44</v>
      </c>
      <c r="C447" s="32">
        <f>IF(TRIM(Tabel2[[#This Row],[Datum]])&lt;&gt;"",Tabel2[[#This Row],[Datum]],"")</f>
        <v>46197</v>
      </c>
      <c r="D447" s="106">
        <v>46197</v>
      </c>
      <c r="E447" s="107"/>
      <c r="F447" s="144" t="s">
        <v>428</v>
      </c>
    </row>
    <row r="448" spans="1:7" ht="28.5" customHeight="1">
      <c r="A448" s="2" t="str">
        <f>IF(TRIM(Tabel2[[#This Row],[Datum]])&lt;&gt;"",WEEKNUM(Tabel2[[#This Row],[Datum]]),"")</f>
        <v/>
      </c>
      <c r="B448" s="3" t="str">
        <f>IF(TRIM(Tabel2[[#This Row],[Datum]])&lt;&gt;"",(+Tabel2[[#This Row],[Datum]]-DATE(2025,8,20))/7,"")</f>
        <v/>
      </c>
      <c r="C448" s="32" t="str">
        <f>IF(TRIM(Tabel2[[#This Row],[Datum]])&lt;&gt;"",Tabel2[[#This Row],[Datum]],"")</f>
        <v/>
      </c>
      <c r="D448" s="106"/>
      <c r="E448" s="107"/>
      <c r="F448" s="107" t="s">
        <v>429</v>
      </c>
      <c r="G448" s="107" t="s">
        <v>21</v>
      </c>
    </row>
    <row r="449" spans="1:7" ht="28.5" customHeight="1">
      <c r="A449" s="2">
        <f>IF(TRIM(Tabel2[[#This Row],[Datum]])&lt;&gt;"",WEEKNUM(Tabel2[[#This Row],[Datum]],2),"")</f>
        <v>26</v>
      </c>
      <c r="B449" s="3">
        <f>IF(TRIM(Tabel2[[#This Row],[Datum]])&lt;&gt;"",(+Tabel2[[#This Row],[Datum]]-DATE(2025,8,20))/7,"")</f>
        <v>44.142857142857146</v>
      </c>
      <c r="C449" s="32">
        <f>IF(TRIM(Tabel2[[#This Row],[Datum]])&lt;&gt;"",Tabel2[[#This Row],[Datum]],"")</f>
        <v>46198</v>
      </c>
      <c r="D449" s="106">
        <v>46198</v>
      </c>
      <c r="E449" s="107"/>
      <c r="F449" s="108" t="s">
        <v>599</v>
      </c>
    </row>
    <row r="450" spans="1:7" ht="28.5" customHeight="1">
      <c r="A450" s="2">
        <f>IF(TRIM(Tabel2[[#This Row],[Datum]])&lt;&gt;"",WEEKNUM(Tabel2[[#This Row],[Datum]]),"")</f>
        <v>26</v>
      </c>
      <c r="B450" s="3">
        <f>IF(TRIM(Tabel2[[#This Row],[Datum]])&lt;&gt;"",(+Tabel2[[#This Row],[Datum]]-DATE(2025,8,20))/7,"")</f>
        <v>44.285714285714285</v>
      </c>
      <c r="C450" s="32">
        <f>IF(TRIM(Tabel2[[#This Row],[Datum]])&lt;&gt;"",Tabel2[[#This Row],[Datum]],"")</f>
        <v>46199</v>
      </c>
      <c r="D450" s="106">
        <v>46199</v>
      </c>
      <c r="E450" s="107"/>
      <c r="F450" s="144" t="s">
        <v>431</v>
      </c>
    </row>
    <row r="451" spans="1:7" ht="28.5" customHeight="1">
      <c r="A451" s="2">
        <f>IF(TRIM(Tabel2[[#This Row],[Datum]])&lt;&gt;"",WEEKNUM(Tabel2[[#This Row],[Datum]],2),"")</f>
        <v>26</v>
      </c>
      <c r="B451" s="3">
        <f>IF(TRIM(Tabel2[[#This Row],[Datum]])&lt;&gt;"",(+Tabel2[[#This Row],[Datum]]-DATE(2025,8,20))/7,"")</f>
        <v>44.285714285714285</v>
      </c>
      <c r="C451" s="32">
        <f>IF(TRIM(Tabel2[[#This Row],[Datum]])&lt;&gt;"",Tabel2[[#This Row],[Datum]],"")</f>
        <v>46199</v>
      </c>
      <c r="D451" s="106">
        <v>46199</v>
      </c>
      <c r="E451" s="107"/>
      <c r="F451" s="108" t="s">
        <v>600</v>
      </c>
    </row>
    <row r="452" spans="1:7" ht="28.5" customHeight="1">
      <c r="A452" s="2">
        <f>IF(TRIM(Tabel2[[#This Row],[Datum]])&lt;&gt;"",WEEKNUM(Tabel2[[#This Row],[Datum]],2),"")</f>
        <v>27</v>
      </c>
      <c r="B452" s="3">
        <f>IF(TRIM(Tabel2[[#This Row],[Datum]])&lt;&gt;"",(+Tabel2[[#This Row],[Datum]]-DATE(2025,8,20))/7,"")</f>
        <v>44.714285714285715</v>
      </c>
      <c r="C452" s="32">
        <f>IF(TRIM(Tabel2[[#This Row],[Datum]])&lt;&gt;"",Tabel2[[#This Row],[Datum]],"")</f>
        <v>46202</v>
      </c>
      <c r="D452" s="106">
        <v>46202</v>
      </c>
      <c r="E452" s="107"/>
      <c r="F452" s="108" t="s">
        <v>435</v>
      </c>
      <c r="G452" s="107" t="s">
        <v>9</v>
      </c>
    </row>
    <row r="453" spans="1:7" ht="28.5" customHeight="1">
      <c r="A453" s="2">
        <f>IF(TRIM(Tabel2[[#This Row],[Datum]])&lt;&gt;"",WEEKNUM(Tabel2[[#This Row],[Datum]],2),"")</f>
        <v>27</v>
      </c>
      <c r="B453" s="3">
        <f>IF(TRIM(Tabel2[[#This Row],[Datum]])&lt;&gt;"",(+Tabel2[[#This Row],[Datum]]-DATE(2025,8,20))/7,"")</f>
        <v>44.714285714285715</v>
      </c>
      <c r="C453" s="32">
        <f>IF(TRIM(Tabel2[[#This Row],[Datum]])&lt;&gt;"",Tabel2[[#This Row],[Datum]],"")</f>
        <v>46202</v>
      </c>
      <c r="D453" s="106">
        <v>46202</v>
      </c>
      <c r="E453" s="107"/>
      <c r="F453" s="108" t="s">
        <v>601</v>
      </c>
    </row>
    <row r="454" spans="1:7" ht="28.5" customHeight="1">
      <c r="A454" s="2">
        <f>IF(TRIM(Tabel2[[#This Row],[Datum]])&lt;&gt;"",WEEKNUM(Tabel2[[#This Row],[Datum]]),"")</f>
        <v>27</v>
      </c>
      <c r="B454" s="3">
        <f>IF(TRIM(Tabel2[[#This Row],[Datum]])&lt;&gt;"",(+Tabel2[[#This Row],[Datum]]-DATE(2025,8,20))/7,"")</f>
        <v>44.714285714285715</v>
      </c>
      <c r="C454" s="32">
        <f>IF(TRIM(Tabel2[[#This Row],[Datum]])&lt;&gt;"",Tabel2[[#This Row],[Datum]],"")</f>
        <v>46202</v>
      </c>
      <c r="D454" s="106">
        <v>46202</v>
      </c>
      <c r="E454" s="107"/>
      <c r="F454" s="112" t="s">
        <v>602</v>
      </c>
      <c r="G454" s="107" t="s">
        <v>21</v>
      </c>
    </row>
    <row r="455" spans="1:7" ht="28.5" customHeight="1">
      <c r="A455" s="8" t="str">
        <f>IF(TRIM(Tabel2[[#This Row],[Datum]])&lt;&gt;"",WEEKNUM(Tabel2[[#This Row],[Datum]]),"")</f>
        <v/>
      </c>
      <c r="B455" s="9" t="str">
        <f>IF(TRIM(Tabel2[[#This Row],[Datum]])&lt;&gt;"",(+Tabel2[[#This Row],[Datum]]-DATE(2025,8,20))/7,"")</f>
        <v/>
      </c>
      <c r="C455" s="36" t="str">
        <f>IF(TRIM(Tabel2[[#This Row],[Datum]])&lt;&gt;"",Tabel2[[#This Row],[Datum]],"")</f>
        <v/>
      </c>
      <c r="D455" s="110"/>
      <c r="E455" s="111"/>
      <c r="F455" s="111" t="s">
        <v>600</v>
      </c>
      <c r="G455" s="111"/>
    </row>
    <row r="456" spans="1:7" ht="28.5" customHeight="1">
      <c r="A456" s="2">
        <f>IF(TRIM(Tabel2[[#This Row],[Datum]])&lt;&gt;"",WEEKNUM(Tabel2[[#This Row],[Datum]],2),"")</f>
        <v>27</v>
      </c>
      <c r="B456" s="3">
        <f>IF(TRIM(Tabel2[[#This Row],[Datum]])&lt;&gt;"",(+Tabel2[[#This Row],[Datum]]-DATE(2025,8,20))/7,"")</f>
        <v>44.857142857142854</v>
      </c>
      <c r="C456" s="32">
        <f>IF(TRIM(Tabel2[[#This Row],[Datum]])&lt;&gt;"",Tabel2[[#This Row],[Datum]],"")</f>
        <v>46203</v>
      </c>
      <c r="D456" s="106">
        <v>46203</v>
      </c>
      <c r="E456" s="107"/>
      <c r="F456" s="108" t="s">
        <v>437</v>
      </c>
    </row>
    <row r="457" spans="1:7" ht="28.5" customHeight="1">
      <c r="A457" s="8" t="str">
        <f>IF(TRIM(Tabel2[[#This Row],[Datum]])&lt;&gt;"",WEEKNUM(Tabel2[[#This Row],[Datum]]),"")</f>
        <v/>
      </c>
      <c r="B457" s="9" t="str">
        <f>IF(TRIM(Tabel2[[#This Row],[Datum]])&lt;&gt;"",(+Tabel2[[#This Row],[Datum]]-DATE(2025,8,20))/7,"")</f>
        <v/>
      </c>
      <c r="C457" s="36" t="str">
        <f>IF(TRIM(Tabel2[[#This Row],[Datum]])&lt;&gt;"",Tabel2[[#This Row],[Datum]],"")</f>
        <v/>
      </c>
      <c r="D457" s="110"/>
      <c r="E457" s="111"/>
      <c r="F457" s="111" t="s">
        <v>600</v>
      </c>
      <c r="G457" s="111"/>
    </row>
    <row r="458" spans="1:7" ht="28.5" customHeight="1">
      <c r="A458" s="8" t="str">
        <f>IF(TRIM(Tabel2[[#This Row],[Datum]])&lt;&gt;"",WEEKNUM(Tabel2[[#This Row],[Datum]]),"")</f>
        <v/>
      </c>
      <c r="B458" s="9" t="str">
        <f>IF(TRIM(Tabel2[[#This Row],[Datum]])&lt;&gt;"",(+Tabel2[[#This Row],[Datum]]-DATE(2025,8,20))/7,"")</f>
        <v/>
      </c>
      <c r="C458" s="36" t="str">
        <f>IF(TRIM(Tabel2[[#This Row],[Datum]])&lt;&gt;"",Tabel2[[#This Row],[Datum]],"")</f>
        <v/>
      </c>
      <c r="D458" s="110"/>
      <c r="E458" s="111"/>
      <c r="F458" s="111" t="s">
        <v>603</v>
      </c>
      <c r="G458" s="111"/>
    </row>
    <row r="459" spans="1:7" ht="28.5" customHeight="1">
      <c r="A459" s="2">
        <f>IF(TRIM(Tabel2[[#This Row],[Datum]])&lt;&gt;"",WEEKNUM(Tabel2[[#This Row],[Datum]],2),"")</f>
        <v>27</v>
      </c>
      <c r="B459" s="3">
        <f>IF(TRIM(Tabel2[[#This Row],[Datum]])&lt;&gt;"",(+Tabel2[[#This Row],[Datum]]-DATE(2025,8,20))/7,"")</f>
        <v>45</v>
      </c>
      <c r="C459" s="32">
        <f>IF(TRIM(Tabel2[[#This Row],[Datum]])&lt;&gt;"",Tabel2[[#This Row],[Datum]],"")</f>
        <v>46204</v>
      </c>
      <c r="D459" s="106">
        <v>46204</v>
      </c>
      <c r="E459" s="107"/>
      <c r="F459" s="108" t="s">
        <v>604</v>
      </c>
    </row>
    <row r="460" spans="1:7" ht="28.5" customHeight="1">
      <c r="A460" s="8" t="str">
        <f>IF(TRIM(Tabel2[[#This Row],[Datum]])&lt;&gt;"",WEEKNUM(Tabel2[[#This Row],[Datum]]),"")</f>
        <v/>
      </c>
      <c r="B460" s="9" t="str">
        <f>IF(TRIM(Tabel2[[#This Row],[Datum]])&lt;&gt;"",(+Tabel2[[#This Row],[Datum]]-DATE(2025,8,20))/7,"")</f>
        <v/>
      </c>
      <c r="C460" s="36" t="str">
        <f>IF(TRIM(Tabel2[[#This Row],[Datum]])&lt;&gt;"",Tabel2[[#This Row],[Datum]],"")</f>
        <v/>
      </c>
      <c r="D460" s="110"/>
      <c r="E460" s="111"/>
      <c r="F460" s="111" t="s">
        <v>19</v>
      </c>
      <c r="G460" s="111"/>
    </row>
    <row r="461" spans="1:7" ht="28.5" customHeight="1">
      <c r="A461" s="2" t="str">
        <f>IF(TRIM(Tabel2[[#This Row],[Datum]])&lt;&gt;"",WEEKNUM(Tabel2[[#This Row],[Datum]]),"")</f>
        <v/>
      </c>
      <c r="B461" s="3" t="str">
        <f>IF(TRIM(Tabel2[[#This Row],[Datum]])&lt;&gt;"",(+Tabel2[[#This Row],[Datum]]-DATE(2025,8,20))/7,"")</f>
        <v/>
      </c>
      <c r="C461" s="32" t="str">
        <f>IF(TRIM(Tabel2[[#This Row],[Datum]])&lt;&gt;"",Tabel2[[#This Row],[Datum]],"")</f>
        <v/>
      </c>
      <c r="D461" s="106"/>
      <c r="E461" s="107"/>
      <c r="F461" s="112" t="s">
        <v>605</v>
      </c>
      <c r="G461" s="107" t="s">
        <v>21</v>
      </c>
    </row>
    <row r="462" spans="1:7" ht="28.5" customHeight="1">
      <c r="A462" s="57"/>
      <c r="B462" s="53"/>
      <c r="C462" s="54">
        <f>IF(TRIM(Tabel2[[#This Row],[Datum]])&lt;&gt;"",Tabel2[[#This Row],[Datum]],"")</f>
        <v>46205</v>
      </c>
      <c r="D462" s="129">
        <v>46205</v>
      </c>
      <c r="E462" s="130"/>
      <c r="F462" s="127" t="s">
        <v>441</v>
      </c>
      <c r="G462" s="130" t="s">
        <v>21</v>
      </c>
    </row>
    <row r="463" spans="1:7" ht="28.5" customHeight="1">
      <c r="A463" s="57"/>
      <c r="B463" s="53"/>
      <c r="C463" s="54"/>
      <c r="D463" s="129"/>
      <c r="E463" s="130"/>
      <c r="F463" s="132" t="s">
        <v>606</v>
      </c>
      <c r="G463" s="130"/>
    </row>
    <row r="464" spans="1:7" ht="28.5" customHeight="1">
      <c r="A464" s="8" t="str">
        <f>IF(TRIM(Tabel2[[#This Row],[Datum]])&lt;&gt;"",WEEKNUM(Tabel2[[#This Row],[Datum]]),"")</f>
        <v/>
      </c>
      <c r="B464" s="9" t="str">
        <f>IF(TRIM(Tabel2[[#This Row],[Datum]])&lt;&gt;"",(+Tabel2[[#This Row],[Datum]]-DATE(2025,8,20))/7,"")</f>
        <v/>
      </c>
      <c r="C464" s="36" t="str">
        <f>IF(TRIM(Tabel2[[#This Row],[Datum]])&lt;&gt;"",Tabel2[[#This Row],[Datum]],"")</f>
        <v/>
      </c>
      <c r="D464" s="110"/>
      <c r="E464" s="111"/>
      <c r="F464" s="111" t="s">
        <v>443</v>
      </c>
      <c r="G464" s="111"/>
    </row>
    <row r="465" spans="1:7" ht="28.5" customHeight="1">
      <c r="A465" s="2">
        <f>IF(TRIM(Tabel2[[#This Row],[Datum]])&lt;&gt;"",WEEKNUM(Tabel2[[#This Row],[Datum]],2),"")</f>
        <v>27</v>
      </c>
      <c r="B465" s="3">
        <f>IF(TRIM(Tabel2[[#This Row],[Datum]])&lt;&gt;"",(+Tabel2[[#This Row],[Datum]]-DATE(2025,8,20))/7,"")</f>
        <v>45.285714285714285</v>
      </c>
      <c r="C465" s="32">
        <f>IF(TRIM(Tabel2[[#This Row],[Datum]])&lt;&gt;"",Tabel2[[#This Row],[Datum]],"")</f>
        <v>46206</v>
      </c>
      <c r="D465" s="106">
        <v>46206</v>
      </c>
      <c r="E465" s="107"/>
      <c r="F465" s="108" t="s">
        <v>607</v>
      </c>
    </row>
    <row r="466" spans="1:7" ht="28.5" customHeight="1">
      <c r="A466" s="2">
        <f>IF(TRIM(Tabel2[[#This Row],[Datum]])&lt;&gt;"",WEEKNUM(Tabel2[[#This Row],[Datum]],2),"")</f>
        <v>28</v>
      </c>
      <c r="B466" s="3">
        <f>IF(TRIM(Tabel2[[#This Row],[Datum]])&lt;&gt;"",(+Tabel2[[#This Row],[Datum]]-DATE(2025,8,20))/7,"")</f>
        <v>45.714285714285715</v>
      </c>
      <c r="C466" s="32">
        <f>IF(TRIM(Tabel2[[#This Row],[Datum]])&lt;&gt;"",Tabel2[[#This Row],[Datum]],"")</f>
        <v>46209</v>
      </c>
      <c r="D466" s="106">
        <v>46209</v>
      </c>
      <c r="E466" s="107"/>
      <c r="F466" s="108" t="s">
        <v>446</v>
      </c>
      <c r="G466" s="107" t="s">
        <v>9</v>
      </c>
    </row>
    <row r="467" spans="1:7" ht="28.5" customHeight="1">
      <c r="A467" s="2">
        <f>IF(TRIM(Tabel2[[#This Row],[Datum]])&lt;&gt;"",WEEKNUM(Tabel2[[#This Row],[Datum]],2),"")</f>
        <v>28</v>
      </c>
      <c r="B467" s="3">
        <f>IF(TRIM(Tabel2[[#This Row],[Datum]])&lt;&gt;"",(+Tabel2[[#This Row],[Datum]]-DATE(2025,8,20))/7,"")</f>
        <v>45.714285714285715</v>
      </c>
      <c r="C467" s="32">
        <f>IF(TRIM(Tabel2[[#This Row],[Datum]])&lt;&gt;"",Tabel2[[#This Row],[Datum]],"")</f>
        <v>46209</v>
      </c>
      <c r="D467" s="106">
        <v>46209</v>
      </c>
      <c r="E467" s="107"/>
      <c r="F467" s="108" t="s">
        <v>608</v>
      </c>
    </row>
    <row r="468" spans="1:7" ht="28.5" customHeight="1">
      <c r="A468" s="2">
        <f>IF(TRIM(Tabel2[[#This Row],[Datum]])&lt;&gt;"",WEEKNUM(Tabel2[[#This Row],[Datum]],2),"")</f>
        <v>28</v>
      </c>
      <c r="B468" s="3">
        <f>IF(TRIM(Tabel2[[#This Row],[Datum]])&lt;&gt;"",(+Tabel2[[#This Row],[Datum]]-DATE(2025,8,20))/7,"")</f>
        <v>45.857142857142854</v>
      </c>
      <c r="C468" s="32">
        <f>IF(TRIM(Tabel2[[#This Row],[Datum]])&lt;&gt;"",Tabel2[[#This Row],[Datum]],"")</f>
        <v>46210</v>
      </c>
      <c r="D468" s="106">
        <v>46210</v>
      </c>
      <c r="E468" s="107"/>
      <c r="F468" s="108" t="s">
        <v>608</v>
      </c>
    </row>
    <row r="469" spans="1:7" ht="28.5" customHeight="1">
      <c r="A469" s="2">
        <f>IF(TRIM(Tabel2[[#This Row],[Datum]])&lt;&gt;"",WEEKNUM(Tabel2[[#This Row],[Datum]],2),"")</f>
        <v>28</v>
      </c>
      <c r="B469" s="3">
        <f>IF(TRIM(Tabel2[[#This Row],[Datum]])&lt;&gt;"",(+Tabel2[[#This Row],[Datum]]-DATE(2025,8,20))/7,"")</f>
        <v>46</v>
      </c>
      <c r="C469" s="32">
        <f>IF(TRIM(Tabel2[[#This Row],[Datum]])&lt;&gt;"",Tabel2[[#This Row],[Datum]],"")</f>
        <v>46211</v>
      </c>
      <c r="D469" s="106">
        <v>46211</v>
      </c>
      <c r="E469" s="107"/>
      <c r="F469" s="108" t="s">
        <v>608</v>
      </c>
    </row>
    <row r="470" spans="1:7" ht="28.5" customHeight="1">
      <c r="A470" s="2">
        <f>IF(TRIM(Tabel2[[#This Row],[Datum]])&lt;&gt;"",WEEKNUM(Tabel2[[#This Row],[Datum]],2),"")</f>
        <v>28</v>
      </c>
      <c r="B470" s="3">
        <f>IF(TRIM(Tabel2[[#This Row],[Datum]])&lt;&gt;"",(+Tabel2[[#This Row],[Datum]]-DATE(2025,8,20))/7,"")</f>
        <v>46.142857142857146</v>
      </c>
      <c r="C470" s="32">
        <f>IF(TRIM(Tabel2[[#This Row],[Datum]])&lt;&gt;"",Tabel2[[#This Row],[Datum]],"")</f>
        <v>46212</v>
      </c>
      <c r="D470" s="106">
        <v>46212</v>
      </c>
      <c r="E470" s="107"/>
      <c r="F470" s="108"/>
    </row>
    <row r="471" spans="1:7" ht="28.5" customHeight="1">
      <c r="A471" s="2">
        <f>IF(TRIM(Tabel2[[#This Row],[Datum]])&lt;&gt;"",WEEKNUM(Tabel2[[#This Row],[Datum]],2),"")</f>
        <v>28</v>
      </c>
      <c r="B471" s="3">
        <f>IF(TRIM(Tabel2[[#This Row],[Datum]])&lt;&gt;"",(+Tabel2[[#This Row],[Datum]]-DATE(2025,8,20))/7,"")</f>
        <v>46.285714285714285</v>
      </c>
      <c r="C471" s="32">
        <f>IF(TRIM(Tabel2[[#This Row],[Datum]])&lt;&gt;"",Tabel2[[#This Row],[Datum]],"")</f>
        <v>46213</v>
      </c>
      <c r="D471" s="106">
        <v>46213</v>
      </c>
      <c r="E471" s="107"/>
      <c r="F471" s="108"/>
    </row>
  </sheetData>
  <sheetProtection algorithmName="SHA-512" hashValue="vjFrza3WBmkGCB0AmqQVIdS3Zrd2+HnAN4XILvpFa9BiOxiVlLlTr5pcGJ75kzFeAJ5jCBR43jJpz4AgsICI0A==" saltValue="CzrCrpWOfSiihWblLcdsHg==" spinCount="100000" sheet="1" objects="1" scenarios="1" autoFilter="0"/>
  <conditionalFormatting sqref="A1:B14 A78:B78 A282:B282 A307:B307 A411:B414 A466:B466">
    <cfRule type="expression" dxfId="197" priority="951">
      <formula>AND($A1=#REF!,ISODD($A1),$J$1=FALSE)</formula>
    </cfRule>
    <cfRule type="expression" dxfId="196" priority="952">
      <formula>AND($A1=#REF!,ISEVEN($A1),$J$1=FALSE)</formula>
    </cfRule>
  </conditionalFormatting>
  <conditionalFormatting sqref="A15:B15 A18:B18 A21:B25 A35:B35 A37:B37 A59:B59 A64:B64 A69:B69 A74:B74 A77:B77 A79:B79 A88:B88 A95:B95 A101:B103 A117:B121 A127:B129 A136:B138 A144:B149 A152:B172 A175:B177 A180:B180 A196:B196 A207:B208 A222:B222 A230:B231 A235:B237 A244:B255 A262:B265 A276:B277 A280:B281 A284:B289 A292:B292 A303:B306 A309:B311 A340:B346 A349:B351 A382:B384 A410:B410 A416:B428 A431:B434 A439:B440 A453:B454 A467:B1048576 B185 A204:B204">
    <cfRule type="expression" dxfId="195" priority="721">
      <formula>AND($A15=$A13,ISODD($A15),$J$1=FALSE)</formula>
    </cfRule>
  </conditionalFormatting>
  <conditionalFormatting sqref="A15:B15 A18:B18 A21:B25 A35:B35 A37:B37 A59:B59 A64:B64 A69:B69 A74:B74 A77:B77 A79:B79 A88:B88 A95:B95 A101:B103 A117:B121 A127:B129 A136:B138 A144:B149 A152:B172 A175:B177 A180:B180 B185 A196:B196 A204:B204 A207:B208 A222:B222 A230:B231 A235:B237 A244:B255 A262:B265 A276:B277 A280:B281 A284:B289 A292:B292 A303:B306 A309:B311 A340:B346 A349:B351 A382:B384 A410:B410 A416:B428 A431:B434 A439:B440 A453:B454 A467:B1048576">
    <cfRule type="expression" dxfId="194" priority="726">
      <formula>AND($A15=$A13,ISEVEN($A15),$J$1=FALSE)</formula>
    </cfRule>
  </conditionalFormatting>
  <conditionalFormatting sqref="A16:B17 A19:B20 A26:B32 A36:B36 A38:B48 A51:B58 A60:B63 A65:B65 A67:B68 A70:B73 A75:B76 A80:B87 A89:B90 A94:B94">
    <cfRule type="expression" dxfId="193" priority="751">
      <formula>AND($A16=$A15,ISODD($A16),$J$1=FALSE)</formula>
    </cfRule>
    <cfRule type="expression" dxfId="192" priority="752">
      <formula>AND($A16=$A15,ISEVEN($A16),$J$1=FALSE)</formula>
    </cfRule>
  </conditionalFormatting>
  <conditionalFormatting sqref="A33:B34 A49:B49 A91:B92 A99:B100 A104:B104 A107:B107 A112:B112 A116:B116 A122:B123 A130:B131 A133:B133 A135:B135 A139:B143 A173:B174 A178:B179 A181:B182 A184:B184 A186:B187 A205:B206 A209:B210 A217:B218 A232:B232 A241:B243 A256:B257 A261:B261 A266:B270 A272:B275 A278:B279 A283:B283 A290:B291 A302:B302 A308:B308 A312:B314 A327:B328 A339:B339 A347:B348 A355:B357 A385:B385 A435:B436 A438:B438 A441:B442 A444:B444 A446:B448 A452:B452 A455:B455 A458:B458">
    <cfRule type="expression" dxfId="191" priority="754">
      <formula>AND($A33=$A30,ISEVEN($A33),$J$1=FALSE)</formula>
    </cfRule>
  </conditionalFormatting>
  <conditionalFormatting sqref="A33:B34 A49:B49 A91:B92 A99:B100 A104:B104 A107:B107 A112:B112 A116:B116 A122:B123 A130:B131 A133:B133 A135:B135 A139:B143 A173:B174 A178:B179 A181:B182 A184:B184 A186:B187 A205:B206 A217:B218 A232:B232 A241:B243 A256:B257 A261:B261 A266:B270 A272:B275 A278:B279 A283:B283 A290:B291 A302:B302 A308:B308 A312:B314 A327:B328 A339:B339 A347:B348 A355:B357 A385:B385 A435:B436 A438:B438 A441:B442 A444:B444 A446:B448 A452:B452 A455:B455 A458:B458 A209:B210">
    <cfRule type="expression" dxfId="190" priority="753">
      <formula>AND($A33=$A30,ISODD($A33),$J$1=FALSE)</formula>
    </cfRule>
  </conditionalFormatting>
  <conditionalFormatting sqref="A50:B50 A66:B66 A105:B106 A113:B115 A124:B124 A132:B132 A134:B134 A150:B151 A183:B183 A188:B188 A190:B191 A211:B213 A219:B219 A221:B221 A224:B224 A229:B229 A233:B234 A238:B238 A258:B260 A271:B271 A315:B316 A320:B321 A326:B326 A329:B329 A333:B333 A352:B353 A386:B386 A409:B409 A437:B437 A443:B443 A445:B445 A449:B450 A456:B457">
    <cfRule type="expression" dxfId="189" priority="822">
      <formula>AND($A50=$A46,ISEVEN($A50),$J$1=FALSE)</formula>
    </cfRule>
  </conditionalFormatting>
  <conditionalFormatting sqref="A50:B50 A66:B66 A105:B106 A113:B115 A124:B124 A132:B132 A134:B134 A150:B151 A183:B183 A188:B188 A190:B191 A219:B219 A221:B221 A224:B224 A229:B229 A233:B234 A238:B238 A258:B260 A271:B271 A315:B316 A320:B321 A326:B326 A329:B329 A333:B333 A352:B353 A386:B386 A409:B409 A437:B437 A443:B443 A445:B445 A449:B450 A456:B457 A211:B213">
    <cfRule type="expression" dxfId="188" priority="821">
      <formula>AND($A50=$A46,ISODD($A50),$J$1=FALSE)</formula>
    </cfRule>
  </conditionalFormatting>
  <conditionalFormatting sqref="A93:B93 A97:B97">
    <cfRule type="expression" dxfId="187" priority="10661">
      <formula>AND($A93=#REF!,ISODD($A93),$J$1=FALSE)</formula>
    </cfRule>
    <cfRule type="expression" dxfId="186" priority="10662">
      <formula>AND($A93=#REF!,ISEVEN($A93),$J$1=FALSE)</formula>
    </cfRule>
  </conditionalFormatting>
  <conditionalFormatting sqref="A96:B96 A98:B98 A189:B189 A192:B192 A194:B195 A202:B203 A220:B220 A225:B228 A239:B240 A300:B300 A317:B318 A322:B323 A330:B332 A334:B335 A354:B354 A358:B358 A361:B361 A387:B387 A415:B415 A429:B430 A451:B451 A460:B463">
    <cfRule type="expression" dxfId="185" priority="801">
      <formula>AND($A96=$A91,ISODD($A96),$J$1=FALSE)</formula>
    </cfRule>
    <cfRule type="expression" dxfId="184" priority="802">
      <formula>AND($A96=$A91,ISEVEN($A96),$J$1=FALSE)</formula>
    </cfRule>
  </conditionalFormatting>
  <conditionalFormatting sqref="A108:B108 A110:B111 A125:B126 A193:B193 A215:B216 A223:B223 A293:B294 A296:B297 A299:B299 A301:B301 A319:B319 A324:B325 A359:B360 A381:B381 A388:B388 A459:B459 A465:B465">
    <cfRule type="expression" dxfId="183" priority="1008">
      <formula>AND($A108=$A102,ISEVEN($A108),$J$1=FALSE)</formula>
    </cfRule>
  </conditionalFormatting>
  <conditionalFormatting sqref="A108:B108 A110:B111 A125:B126 A193:B193 A215:B216 A223:B223 A293:B294 A296:B297 A299:B299 A319:B319 A324:B325 A359:B360 A381:B381 A388:B388 A459:B459 A465:B465 A301:B301">
    <cfRule type="expression" dxfId="182" priority="1007">
      <formula>AND($A108=$A102,ISODD($A108),$J$1=FALSE)</formula>
    </cfRule>
  </conditionalFormatting>
  <conditionalFormatting sqref="A109:B109 A214:B214 A295:B295 A298:B298 A362:B363 A367:B368 A389:B390 A464:B464">
    <cfRule type="expression" dxfId="181" priority="1339">
      <formula>AND($A109=$A102,ISODD($A109),$J$1=FALSE)</formula>
    </cfRule>
    <cfRule type="expression" dxfId="180" priority="1340">
      <formula>AND($A109=$A102,ISEVEN($A109),$J$1=FALSE)</formula>
    </cfRule>
  </conditionalFormatting>
  <conditionalFormatting sqref="A197:B201 A337:B338 A364:B364 A369:B369 A391:B391 A408:B408">
    <cfRule type="expression" dxfId="179" priority="1275">
      <formula>AND($A197=$A189,ISODD($A197),$J$1=FALSE)</formula>
    </cfRule>
    <cfRule type="expression" dxfId="178" priority="1276">
      <formula>AND($A197=$A189,ISEVEN($A197),$J$1=FALSE)</formula>
    </cfRule>
  </conditionalFormatting>
  <conditionalFormatting sqref="A336:B336 A366:B366 A371:B371 A393:B394 A401:B401 A406:B406">
    <cfRule type="expression" dxfId="177" priority="1143">
      <formula>AND($A336=$A326,ISODD($A336),$J$1=FALSE)</formula>
    </cfRule>
    <cfRule type="expression" dxfId="176" priority="1144">
      <formula>AND($A336=$A326,ISEVEN($A336),$J$1=FALSE)</formula>
    </cfRule>
  </conditionalFormatting>
  <conditionalFormatting sqref="A365:B365 A370:B370 A392:B392 A404:B405">
    <cfRule type="expression" dxfId="175" priority="1211">
      <formula>AND($A365=$A356,ISODD($A365),$J$1=FALSE)</formula>
    </cfRule>
    <cfRule type="expression" dxfId="174" priority="1212">
      <formula>AND($A365=$A356,ISEVEN($A365),$J$1=FALSE)</formula>
    </cfRule>
  </conditionalFormatting>
  <conditionalFormatting sqref="A372:B372 A400:B400 A402:B402 A407:B407">
    <cfRule type="expression" dxfId="173" priority="1403">
      <formula>AND($A372=$A361,ISODD($A372),$J$1=FALSE)</formula>
    </cfRule>
    <cfRule type="expression" dxfId="172" priority="1404">
      <formula>AND($A372=$A361,ISEVEN($A372),$J$1=FALSE)</formula>
    </cfRule>
  </conditionalFormatting>
  <conditionalFormatting sqref="A373:B374 A395:B396 A403:B403">
    <cfRule type="expression" dxfId="171" priority="1619">
      <formula>AND($A373=$A361,ISODD($A373),$J$1=FALSE)</formula>
    </cfRule>
    <cfRule type="expression" dxfId="170" priority="1620">
      <formula>AND($A373=$A361,ISEVEN($A373),$J$1=FALSE)</formula>
    </cfRule>
  </conditionalFormatting>
  <conditionalFormatting sqref="A375:B376 A380:B380 A397:B397">
    <cfRule type="expression" dxfId="169" priority="1547">
      <formula>AND($A375=$A362,ISODD($A375),$J$1=FALSE)</formula>
    </cfRule>
    <cfRule type="expression" dxfId="168" priority="1548">
      <formula>AND($A375=$A362,ISEVEN($A375),$J$1=FALSE)</formula>
    </cfRule>
  </conditionalFormatting>
  <conditionalFormatting sqref="A377:B377 A398:B398">
    <cfRule type="expression" dxfId="167" priority="1475">
      <formula>AND($A377=$A363,ISODD($A377),$J$1=FALSE)</formula>
    </cfRule>
    <cfRule type="expression" dxfId="166" priority="1476">
      <formula>AND($A377=$A363,ISEVEN($A377),$J$1=FALSE)</formula>
    </cfRule>
  </conditionalFormatting>
  <conditionalFormatting sqref="A378:B378 A399:B399">
    <cfRule type="expression" dxfId="165" priority="2131">
      <formula>AND($A378=$A363,ISODD($A378),$J$1=FALSE)</formula>
    </cfRule>
    <cfRule type="expression" dxfId="164" priority="2132">
      <formula>AND($A378=$A363,ISEVEN($A378),$J$1=FALSE)</formula>
    </cfRule>
  </conditionalFormatting>
  <conditionalFormatting sqref="A379:B379">
    <cfRule type="expression" dxfId="163" priority="6545">
      <formula>AND($A379=$A363,ISODD($A379),$J$1=FALSE)</formula>
    </cfRule>
    <cfRule type="expression" dxfId="162" priority="6546">
      <formula>AND($A379=$A363,ISEVEN($A379),$J$1=FALSE)</formula>
    </cfRule>
  </conditionalFormatting>
  <conditionalFormatting sqref="A463:B463">
    <cfRule type="expression" dxfId="161" priority="4553">
      <formula>LEFT(#REF!,1)="#"</formula>
    </cfRule>
    <cfRule type="expression" dxfId="160" priority="4554">
      <formula>AND(#REF!=TODAY(),$J$1=FALSE)</formula>
    </cfRule>
    <cfRule type="expression" dxfId="159" priority="4555" stopIfTrue="1">
      <formula>LEFT(#REF!,2)="  "</formula>
    </cfRule>
    <cfRule type="expression" dxfId="158" priority="4556">
      <formula>ISODD($A463)</formula>
    </cfRule>
  </conditionalFormatting>
  <conditionalFormatting sqref="A41:E43 G41:G43 A90:E90 G90 A198:E201 G198:G201 A203:E204 A209:E213 G209:G213 A301:E301">
    <cfRule type="expression" dxfId="157" priority="1681">
      <formula>LEFT(#REF!,1)="#"</formula>
    </cfRule>
    <cfRule type="expression" dxfId="156" priority="1682">
      <formula>AND($D41=TODAY(),$J$1=FALSE)</formula>
    </cfRule>
    <cfRule type="expression" dxfId="155" priority="1683" stopIfTrue="1">
      <formula>LEFT(#REF!,2)="  "</formula>
    </cfRule>
    <cfRule type="expression" dxfId="154" priority="1684">
      <formula>ISODD($A41)</formula>
    </cfRule>
  </conditionalFormatting>
  <conditionalFormatting sqref="A58:E58">
    <cfRule type="expression" dxfId="153" priority="10093">
      <formula>LEFT(#REF!,1)="#"</formula>
    </cfRule>
    <cfRule type="expression" dxfId="152" priority="10094">
      <formula>AND($D58=TODAY(),$J$1=FALSE)</formula>
    </cfRule>
    <cfRule type="expression" dxfId="151" priority="10095" stopIfTrue="1">
      <formula>LEFT(#REF!,2)="  "</formula>
    </cfRule>
    <cfRule type="expression" dxfId="150" priority="10096">
      <formula>ISODD($A58)</formula>
    </cfRule>
  </conditionalFormatting>
  <conditionalFormatting sqref="A205:E205 G205">
    <cfRule type="expression" dxfId="149" priority="1741">
      <formula>LEFT($F203,1)="#"</formula>
    </cfRule>
    <cfRule type="expression" dxfId="148" priority="1742">
      <formula>AND($D205=TODAY(),$J$1=FALSE)</formula>
    </cfRule>
    <cfRule type="expression" dxfId="147" priority="1743" stopIfTrue="1">
      <formula>LEFT($F203,2)="  "</formula>
    </cfRule>
    <cfRule type="expression" dxfId="146" priority="1744">
      <formula>ISODD($A205)</formula>
    </cfRule>
  </conditionalFormatting>
  <conditionalFormatting sqref="A279:E279 G279">
    <cfRule type="expression" dxfId="145" priority="8787">
      <formula>LEFT($F301,1)="#"</formula>
    </cfRule>
    <cfRule type="expression" dxfId="144" priority="8788">
      <formula>AND($D279=TODAY(),$J$1=FALSE)</formula>
    </cfRule>
    <cfRule type="expression" dxfId="143" priority="8789" stopIfTrue="1">
      <formula>LEFT($F301,2)="  "</formula>
    </cfRule>
    <cfRule type="expression" dxfId="142" priority="8790">
      <formula>ISODD($A279)</formula>
    </cfRule>
  </conditionalFormatting>
  <conditionalFormatting sqref="A1:G24 A28:G34 A35:E37 G35:G37 A38:G40 A44:G55 A56:E56 G56 A57:G57 G58 A59:G60 A61:E65 G61:G65 A66:G87 A88:E89 G88:G89 A91:G91 A92:E92 G92 A93:G95 A96:E96 G96 A97:G116 A117:E117 G117 A118:G132 A133:E133 G133 A134:G137 A138:E138 G138 A139:G177 A178:E178 G178 A179:G180 A181:E184 G181:G184 A186:G197 A202:G202 G203:G204 A206:G208 F211:F213 A214:G278 A280:G300 G301 A302:G327 A328:E328 G328 A329:G331 A332:E332 G332 A333:G355 A356:E359 G356:G359 A360:G361 A362:E366 G362:G366 A367:G368 A369:E374 G369:G374 A375:G375 A376:E379 G376:G379 A380:G383 A384:E388 G384:G388 A389:G390 A391:E394 G391:G394 A395:G395 A396:E399 G396:G399 A400:G400 A401:E403 G401:G403 A404:G404 A405:E407 G405:G407 A408:G410 A411:E412 G411:G412 A413:G433 A434:E434 G434 A435:G446 A447:E447 G447 A448:G449 A450:E450 G450 A451:G462 G463 A464:G1048576">
    <cfRule type="expression" dxfId="141" priority="120">
      <formula>LEFT($F1,1)="#"</formula>
    </cfRule>
    <cfRule type="expression" dxfId="140" priority="121">
      <formula>AND($D1=TODAY(),$J$1=FALSE)</formula>
    </cfRule>
    <cfRule type="expression" dxfId="139" priority="711" stopIfTrue="1">
      <formula>LEFT($F1,2)="  "</formula>
    </cfRule>
    <cfRule type="expression" dxfId="138" priority="720">
      <formula>ISODD($A1)</formula>
    </cfRule>
  </conditionalFormatting>
  <conditionalFormatting sqref="B185:G185">
    <cfRule type="expression" dxfId="137" priority="859">
      <formula>LEFT($F185,1)="#"</formula>
    </cfRule>
    <cfRule type="expression" dxfId="136" priority="860">
      <formula>AND($D185=TODAY(),$J$1=FALSE)</formula>
    </cfRule>
    <cfRule type="expression" dxfId="135" priority="861" stopIfTrue="1">
      <formula>LEFT($F185,2)="  "</formula>
    </cfRule>
    <cfRule type="expression" dxfId="134" priority="862">
      <formula>ISODD($G185)</formula>
    </cfRule>
  </conditionalFormatting>
  <conditionalFormatting sqref="C1:D14 C78:D78 C282:D282 C307:D307 C411:D414">
    <cfRule type="expression" dxfId="133" priority="932">
      <formula>AND($C1=#REF!,ISODD($A1),$J$1=FALSE)</formula>
    </cfRule>
  </conditionalFormatting>
  <conditionalFormatting sqref="C15:D15 C18:D18 C21:D25 C35:D35 C37:D37 C59:D59 C64:D64 C69:D69 C74:D74 C77:D77 C79:D79 C88:D88 C95:D95 C101:D103 C117:D121 C127:D129 C136:D138 C144:D149 C152:D172 C175:D177 C180:D180 C196:D196 C204:D204 C207:D208 C222:D222 C230:D231 C235:D237 C244:D255 C262:D265 C276:D277 C280:D281 C284:D289 C292:D292 C303:D306 C309:D311 C340:D346 C349:D351 C382:D388 C410:D410 C416:D428 C431:D434 C439:D440 C453:D454 C467:D1048576">
    <cfRule type="expression" dxfId="132" priority="744">
      <formula>AND($C15=$C13,ISODD($A15),$J$1=FALSE)</formula>
    </cfRule>
  </conditionalFormatting>
  <conditionalFormatting sqref="C15:D15 C18:D18 C21:D25 C35:D35 C37:D37 C59:D59 C64:D64 C69:D69 C74:D74 C77:D77 C79:D79 C88:D88 C95:D95 C101:D103 C117:D121 C127:D129 C136:D138 C144:D149 C152:D172 C175:D177 C180:D180 C196:D196 C207:D208 C222:D222 C230:D231 C235:D237 C244:D255 C262:D265 C276:D277 C280:D281 C284:D289 C292:D292 C303:D306 C309:D311 C340:D346 C349:D351 C382:D388 C410:D410 C416:D428 C431:D434 C439:D440 C453:D454 C467:D1048576 C204:D204">
    <cfRule type="expression" dxfId="131" priority="735">
      <formula>AND($C15=$C13,ISEVEN($A15),$J$1=FALSE)</formula>
    </cfRule>
  </conditionalFormatting>
  <conditionalFormatting sqref="C16:D17 C19:D20 C26:D32 C36:D36 C38:D48 C51:D58 C60:D63 C65:D65 C67:D68 C70:D73 C75:D76 C80:D87 C89:D90 C94:D94 D361">
    <cfRule type="expression" dxfId="130" priority="745">
      <formula>AND($C16=$C15,ISEVEN($A16),$J$1=FALSE)</formula>
    </cfRule>
    <cfRule type="expression" dxfId="129" priority="746">
      <formula>AND($C16=$C15,ISODD($A16),$J$1=FALSE)</formula>
    </cfRule>
  </conditionalFormatting>
  <conditionalFormatting sqref="C33:D34 C49:D49 C91:D92 C99:D100 C104:D104 C107:D107 C112:D112 C116:D116 C122:D123 C130:D131 C133:D133 C135:D135 C139:D143 C173:D174 C178:D179 C181:D182 C184:D184 C186:D187 C205:D206 C209:D210 C217:D218 C232:D232 C241:D243 C256:D257 C261:D261 C266:D270 C272:D275 C278:D279 C283:D283 C290:D291 C302:D302 C308:D308 C312:D314 C327:D328 C339:D339 C347:D348 C355:D357 C385:D385 C412:D413 C435:D436 C438:D438 C441:D442 C444:D444 C446:D448 C452:D452 C455:D455 C458:D458 C466:D466">
    <cfRule type="expression" dxfId="128" priority="748">
      <formula>AND($C33=$C30,ISODD($A33),$J$1=FALSE)</formula>
    </cfRule>
  </conditionalFormatting>
  <conditionalFormatting sqref="C50:D50 C66:D66 C105:D106 C113:D115 C124:D124 C132:D132 C134:D134 C150:D151 C183:D183 C188:D188 C190:D191 C211:D213 C219:D219 C221:D221 C224:D224 C229:D229 C233:D234 C238:D238 C258:D260 C271:D271 C315:D316 C320:D321 C326:D326 C329:D329 C333:D333 C352:D353 D361 C386:D386 C409:D409 C413:D413 C437:D437 C443:D443 C445:D445 C449:D450 C456:D457">
    <cfRule type="expression" dxfId="127" priority="820">
      <formula>AND($C50=$C46,ISODD($A50),$J$1=FALSE)</formula>
    </cfRule>
  </conditionalFormatting>
  <conditionalFormatting sqref="C93:D93 C97:D97">
    <cfRule type="expression" dxfId="126" priority="10567">
      <formula>AND($C93=#REF!,ISEVEN($A93),$J$1=FALSE)</formula>
    </cfRule>
    <cfRule type="expression" dxfId="125" priority="10568">
      <formula>AND($C93=#REF!,ISODD($A93),$J$1=FALSE)</formula>
    </cfRule>
  </conditionalFormatting>
  <conditionalFormatting sqref="C96:D96 C98:D98 C189:D189 C192:D192 C194:D195 C202:D203 C220:D220 C225:D228 C239:D240 C300:D300 C317:D318 C322:D323 C330:D332 C334:D335 C354:D354 C358:D358 C361:D361 C387:D387 C415:D415 C429:D430 C451:D451 C460:D462">
    <cfRule type="expression" dxfId="124" priority="800">
      <formula>AND($C96=$C91,ISODD($A96),$J$1=FALSE)</formula>
    </cfRule>
  </conditionalFormatting>
  <conditionalFormatting sqref="C108:D108 C110:D111 C125:D126 C193:D193 C215:D216 C223:D223 C293:D294 C296:D297 C299:D299 C301:D301 C319:D319 C324:D325 C359:D360 C381:D381 C388:D388 C459:D459 C465:D465">
    <cfRule type="expression" dxfId="123" priority="1004">
      <formula>AND($C108=$C102,ISODD($A108),$J$1=FALSE)</formula>
    </cfRule>
  </conditionalFormatting>
  <conditionalFormatting sqref="C109:D109 C214:D214 C295:D295 C298:D298 C362:D363 D364:D366 C367:D368 C389:D390 C464:D464">
    <cfRule type="expression" dxfId="122" priority="100">
      <formula>AND($C109=$C102,ISEVEN($A109),$J$1=FALSE)</formula>
    </cfRule>
    <cfRule type="expression" dxfId="121" priority="101">
      <formula>AND($C109=$C102,ISODD($A109),$J$1=FALSE)</formula>
    </cfRule>
  </conditionalFormatting>
  <conditionalFormatting sqref="C185:D185">
    <cfRule type="expression" dxfId="120" priority="825">
      <formula>AND($C185=$C183,ISEVEN($G185),$J$1=FALSE)</formula>
    </cfRule>
    <cfRule type="expression" dxfId="119" priority="826">
      <formula>AND($C185=$C183,ISODD($G185),$J$1=FALSE)</formula>
    </cfRule>
  </conditionalFormatting>
  <conditionalFormatting sqref="C197:D201 C337:D338 C364:D364 C369:D369 D370:D374 C391:D394 C408:D408">
    <cfRule type="expression" dxfId="118" priority="1270">
      <formula>AND($C197=$C189,ISODD($A197),$J$1=FALSE)</formula>
    </cfRule>
  </conditionalFormatting>
  <conditionalFormatting sqref="C336:D336 C366:D366 C371:D371 C393:D394 C401:D403 C406:D406">
    <cfRule type="expression" dxfId="117" priority="1139">
      <formula>AND($C336=$C326,ISEVEN($A336),$J$1=FALSE)</formula>
    </cfRule>
    <cfRule type="expression" dxfId="116" priority="1140">
      <formula>AND($C336=$C326,ISODD($A336),$J$1=FALSE)</formula>
    </cfRule>
  </conditionalFormatting>
  <conditionalFormatting sqref="C361:D361 C387:D387 C96:D96 C98:D98 C189:D189 C192:D192 C194:D195 C202:D203 C220:D220 C225:D228 C239:D240 C300:D300 C317:D318 C322:D323 C330:D332 C334:D335 C354:D354 C358:D358 C415:D415 C429:D430 C451:D451 C460:D462">
    <cfRule type="expression" dxfId="115" priority="799">
      <formula>AND($C96=$C91,ISEVEN($A96),$J$1=FALSE)</formula>
    </cfRule>
  </conditionalFormatting>
  <conditionalFormatting sqref="C365:D365 C370:D370 C392:D392 C404:D407">
    <cfRule type="expression" dxfId="114" priority="1208">
      <formula>AND($C365=$C356,ISODD($A365),$J$1=FALSE)</formula>
    </cfRule>
  </conditionalFormatting>
  <conditionalFormatting sqref="C372:D372 C400:D400 C402:D402 C407:D407">
    <cfRule type="expression" dxfId="113" priority="1402">
      <formula>AND($C372=$C361,ISODD($A372),$J$1=FALSE)</formula>
    </cfRule>
  </conditionalFormatting>
  <conditionalFormatting sqref="C372:D372 C407:D407 C402:D402 C400:D400">
    <cfRule type="expression" dxfId="112" priority="1401">
      <formula>AND($C372=$C361,ISEVEN($A372),$J$1=FALSE)</formula>
    </cfRule>
  </conditionalFormatting>
  <conditionalFormatting sqref="C373:D374 C395:D399 C403:D403">
    <cfRule type="expression" dxfId="111" priority="1616">
      <formula>AND($C373=$C361,ISODD($A373),$J$1=FALSE)</formula>
    </cfRule>
  </conditionalFormatting>
  <conditionalFormatting sqref="C375:D376 D377:D379 C380:D380 C397:D397">
    <cfRule type="expression" dxfId="110" priority="1544">
      <formula>AND($C375=$C362,ISODD($A375),$J$1=FALSE)</formula>
    </cfRule>
  </conditionalFormatting>
  <conditionalFormatting sqref="C377:D377 C398:D398">
    <cfRule type="expression" dxfId="109" priority="1471">
      <formula>AND($C377=$C363,ISEVEN($A377),$J$1=FALSE)</formula>
    </cfRule>
    <cfRule type="expression" dxfId="108" priority="1472">
      <formula>AND($C377=$C363,ISODD($A377),$J$1=FALSE)</formula>
    </cfRule>
  </conditionalFormatting>
  <conditionalFormatting sqref="C378:D378 C399:D399">
    <cfRule type="expression" dxfId="107" priority="2130">
      <formula>AND($C378=$C363,ISODD($A378),$J$1=FALSE)</formula>
    </cfRule>
  </conditionalFormatting>
  <conditionalFormatting sqref="C379:D379">
    <cfRule type="expression" dxfId="106" priority="6543">
      <formula>AND($C379=$C363,ISEVEN($A379),$J$1=FALSE)</formula>
    </cfRule>
    <cfRule type="expression" dxfId="105" priority="6544">
      <formula>AND($C379=$C363,ISODD($A379),$J$1=FALSE)</formula>
    </cfRule>
  </conditionalFormatting>
  <conditionalFormatting sqref="C385:D385 C33:D34 C49:D49 C91:D92 C99:D100 C104:D104 C107:D107 C112:D112 C116:D116 C122:D123 C130:D131 C133:D133 C135:D135 C139:D143 C173:D174 C178:D179 C181:D182 C184:D184 C186:D187 C205:D206 C217:D218 C232:D232 C241:D243 C256:D257 C261:D261 C266:D270 C272:D275 C278:D279 C283:D283 C290:D291 C302:D302 C308:D308 C312:D314 C327:D328 C339:D339 C347:D348 C355:D357 C412:D413 C435:D436 C438:D438 C441:D442 C444:D444 C446:D448 C452:D452 C455:D455 C458:D458 C466:D466 C209:D210">
    <cfRule type="expression" dxfId="104" priority="747">
      <formula>AND($C33=$C30,ISEVEN($A33),$J$1=FALSE)</formula>
    </cfRule>
  </conditionalFormatting>
  <conditionalFormatting sqref="C388:D388 C108:D108 C110:D111 C125:D126 C193:D193 C215:D216 C223:D223 C293:D294 C296:D297 C299:D299 C319:D319 C324:D325 C359:D360 C381:D381 C459:D459 C465:D465 C301:D301">
    <cfRule type="expression" dxfId="103" priority="1003">
      <formula>AND($C108=$C102,ISEVEN($A108),$J$1=FALSE)</formula>
    </cfRule>
  </conditionalFormatting>
  <conditionalFormatting sqref="C395:D399 C373:D374 C403:D403">
    <cfRule type="expression" dxfId="102" priority="1615">
      <formula>AND($C373=$C361,ISEVEN($A373),$J$1=FALSE)</formula>
    </cfRule>
  </conditionalFormatting>
  <conditionalFormatting sqref="C399:D399 C378:D378">
    <cfRule type="expression" dxfId="101" priority="2129">
      <formula>AND($C378=$C363,ISEVEN($A378),$J$1=FALSE)</formula>
    </cfRule>
  </conditionalFormatting>
  <conditionalFormatting sqref="C404:D407 C365:D365 C370:D370 C392:D392">
    <cfRule type="expression" dxfId="100" priority="1207">
      <formula>AND($C365=$C356,ISEVEN($A365),$J$1=FALSE)</formula>
    </cfRule>
  </conditionalFormatting>
  <conditionalFormatting sqref="C411:D414 C1:D14 C78:D78 C282:D282 C307:D307">
    <cfRule type="expression" dxfId="99" priority="931">
      <formula>AND($C1=#REF!,ISEVEN($A1),$J$1=FALSE)</formula>
    </cfRule>
  </conditionalFormatting>
  <conditionalFormatting sqref="C463:D463">
    <cfRule type="expression" dxfId="98" priority="8577">
      <formula>AND($C463=$C456,ISEVEN(#REF!),$J$1=FALSE)</formula>
    </cfRule>
    <cfRule type="expression" dxfId="97" priority="8578">
      <formula>AND($C463=$C456,ISODD(#REF!),$J$1=FALSE)</formula>
    </cfRule>
  </conditionalFormatting>
  <conditionalFormatting sqref="C463:F463">
    <cfRule type="expression" dxfId="96" priority="4603">
      <formula>LEFT($F463,1)="#"</formula>
    </cfRule>
    <cfRule type="expression" dxfId="95" priority="4604">
      <formula>AND($D463=TODAY(),$J$1=FALSE)</formula>
    </cfRule>
    <cfRule type="expression" dxfId="94" priority="4605" stopIfTrue="1">
      <formula>LEFT($F463,2)="  "</formula>
    </cfRule>
    <cfRule type="expression" dxfId="93" priority="4606">
      <formula>ISODD(#REF!)</formula>
    </cfRule>
  </conditionalFormatting>
  <conditionalFormatting sqref="D361 C413:D413 C386:D386 C50:D50 C66:D66 C105:D106 C113:D115 C124:D124 C132:D132 C134:D134 C150:D151 C183:D183 C188:D188 C190:D191 C219:D219 C221:D221 C224:D224 C229:D229 C233:D234 C238:D238 C258:D260 C271:D271 C315:D316 C320:D321 C326:D326 C329:D329 C333:D333 C352:D353 C409:D409 C437:D437 C443:D443 C445:D445 C449:D450 C456:D457 C211:D213">
    <cfRule type="expression" dxfId="92" priority="819">
      <formula>AND($C50=$C46,ISEVEN($A50),$J$1=FALSE)</formula>
    </cfRule>
  </conditionalFormatting>
  <conditionalFormatting sqref="D370:D374 C391:D394 C197:D201 C337:D338 C364:D364 C369:D369 C408:D408">
    <cfRule type="expression" dxfId="91" priority="1269">
      <formula>AND($C197=$C189,ISEVEN($A197),$J$1=FALSE)</formula>
    </cfRule>
  </conditionalFormatting>
  <conditionalFormatting sqref="D377:D379 C375:D376 C380:D380 C397:D397">
    <cfRule type="expression" dxfId="90" priority="1543">
      <formula>AND($C375=$C362,ISEVEN($A375),$J$1=FALSE)</formula>
    </cfRule>
  </conditionalFormatting>
  <conditionalFormatting sqref="F35">
    <cfRule type="expression" dxfId="89" priority="21">
      <formula>LEFT($F35,1)="#"</formula>
    </cfRule>
    <cfRule type="expression" dxfId="88" priority="22">
      <formula>AND($D35=TODAY(),$J$1=FALSE)</formula>
    </cfRule>
    <cfRule type="expression" dxfId="87" priority="23" stopIfTrue="1">
      <formula>LEFT($F35,2)="  "</formula>
    </cfRule>
    <cfRule type="expression" dxfId="86" priority="24">
      <formula>ISODD($A35)</formula>
    </cfRule>
  </conditionalFormatting>
  <conditionalFormatting sqref="F37">
    <cfRule type="expression" dxfId="85" priority="17">
      <formula>LEFT($F37,1)="#"</formula>
    </cfRule>
    <cfRule type="expression" dxfId="84" priority="18">
      <formula>AND($D37=TODAY(),$J$1=FALSE)</formula>
    </cfRule>
    <cfRule type="expression" dxfId="83" priority="19" stopIfTrue="1">
      <formula>LEFT($F37,2)="  "</formula>
    </cfRule>
    <cfRule type="expression" dxfId="82" priority="20">
      <formula>ISODD($A37)</formula>
    </cfRule>
  </conditionalFormatting>
  <conditionalFormatting sqref="F41:F43">
    <cfRule type="expression" dxfId="81" priority="6223">
      <formula>LEFT($F41,1)="#"</formula>
    </cfRule>
    <cfRule type="expression" dxfId="80" priority="6224">
      <formula>AND($D25=TODAY(),$J$1=FALSE)</formula>
    </cfRule>
    <cfRule type="expression" dxfId="79" priority="6225" stopIfTrue="1">
      <formula>LEFT($F41,2)="  "</formula>
    </cfRule>
    <cfRule type="expression" dxfId="78" priority="6226">
      <formula>ISODD($A25)</formula>
    </cfRule>
  </conditionalFormatting>
  <conditionalFormatting sqref="F61 F63:F65 F89">
    <cfRule type="expression" dxfId="77" priority="112">
      <formula>LEFT($F61,1)="#"</formula>
    </cfRule>
  </conditionalFormatting>
  <conditionalFormatting sqref="F61 F63:F65 F89:F90">
    <cfRule type="expression" dxfId="76" priority="113">
      <formula>ISODD($A61)</formula>
    </cfRule>
  </conditionalFormatting>
  <conditionalFormatting sqref="F61:F65 F88:F89 F434 F447 F450">
    <cfRule type="expression" dxfId="75" priority="111" stopIfTrue="1">
      <formula>LEFT($F61,2)="  "</formula>
    </cfRule>
  </conditionalFormatting>
  <conditionalFormatting sqref="F61:F65 F88:F89 F434 F450 F447">
    <cfRule type="expression" dxfId="74" priority="110">
      <formula>AND($D61=TODAY(),$J$1=FALSE)</formula>
    </cfRule>
  </conditionalFormatting>
  <conditionalFormatting sqref="F62">
    <cfRule type="expression" dxfId="73" priority="108">
      <formula>LEFT($F62,1)="#"</formula>
    </cfRule>
    <cfRule type="expression" dxfId="72" priority="109">
      <formula>ISODD($A62)</formula>
    </cfRule>
  </conditionalFormatting>
  <conditionalFormatting sqref="F88">
    <cfRule type="expression" dxfId="71" priority="104">
      <formula>LEFT($F88,1)="#"</formula>
    </cfRule>
    <cfRule type="expression" dxfId="70" priority="105">
      <formula>ISODD($A88)</formula>
    </cfRule>
  </conditionalFormatting>
  <conditionalFormatting sqref="F90">
    <cfRule type="expression" dxfId="69" priority="11255">
      <formula>LEFT($F90,1)="#"</formula>
    </cfRule>
    <cfRule type="expression" dxfId="68" priority="11256">
      <formula>AND(#REF!=TODAY(),$J$1=FALSE)</formula>
    </cfRule>
    <cfRule type="expression" dxfId="67" priority="11257" stopIfTrue="1">
      <formula>LEFT($F90,2)="  "</formula>
    </cfRule>
    <cfRule type="expression" dxfId="66" priority="11258">
      <formula>ISODD(#REF!)</formula>
    </cfRule>
  </conditionalFormatting>
  <conditionalFormatting sqref="F92">
    <cfRule type="expression" dxfId="65" priority="29">
      <formula>ISODD($A92)</formula>
    </cfRule>
    <cfRule type="expression" dxfId="64" priority="11285">
      <formula>LEFT($F92,1)="#"</formula>
    </cfRule>
    <cfRule type="expression" dxfId="63" priority="11286">
      <formula>AND($D96=TODAY(),$J$1=FALSE)</formula>
    </cfRule>
    <cfRule type="expression" dxfId="62" priority="11287" stopIfTrue="1">
      <formula>LEFT($F92,2)="  "</formula>
    </cfRule>
    <cfRule type="expression" dxfId="61" priority="11288">
      <formula>ISODD($A96)</formula>
    </cfRule>
  </conditionalFormatting>
  <conditionalFormatting sqref="F203">
    <cfRule type="expression" dxfId="60" priority="1737">
      <formula>LEFT($F203,1)="#"</formula>
    </cfRule>
    <cfRule type="expression" dxfId="59" priority="1738">
      <formula>AND($D205=TODAY(),$J$1=FALSE)</formula>
    </cfRule>
    <cfRule type="expression" dxfId="58" priority="1739" stopIfTrue="1">
      <formula>LEFT($F203,2)="  "</formula>
    </cfRule>
    <cfRule type="expression" dxfId="57" priority="1740">
      <formula>ISODD($A205)</formula>
    </cfRule>
  </conditionalFormatting>
  <conditionalFormatting sqref="F301">
    <cfRule type="expression" dxfId="56" priority="8783">
      <formula>LEFT($F301,1)="#"</formula>
    </cfRule>
    <cfRule type="expression" dxfId="55" priority="8784">
      <formula>AND($D279=TODAY(),$J$1=FALSE)</formula>
    </cfRule>
    <cfRule type="expression" dxfId="54" priority="8785" stopIfTrue="1">
      <formula>LEFT($F301,2)="  "</formula>
    </cfRule>
    <cfRule type="expression" dxfId="53" priority="8786">
      <formula>ISODD($A279)</formula>
    </cfRule>
  </conditionalFormatting>
  <conditionalFormatting sqref="F434">
    <cfRule type="expression" dxfId="52" priority="15">
      <formula>LEFT($F434,1)="#"</formula>
    </cfRule>
    <cfRule type="expression" dxfId="51" priority="16">
      <formula>ISODD($A434)</formula>
    </cfRule>
  </conditionalFormatting>
  <conditionalFormatting sqref="F447">
    <cfRule type="expression" dxfId="50" priority="3">
      <formula>LEFT($F447,1)="#"</formula>
    </cfRule>
    <cfRule type="expression" dxfId="49" priority="4">
      <formula>ISODD($A447)</formula>
    </cfRule>
  </conditionalFormatting>
  <conditionalFormatting sqref="F450">
    <cfRule type="expression" dxfId="48" priority="11">
      <formula>LEFT($F450,1)="#"</formula>
    </cfRule>
    <cfRule type="expression" dxfId="47" priority="12">
      <formula>ISODD($A450)</formula>
    </cfRule>
  </conditionalFormatting>
  <conditionalFormatting sqref="G25:G27">
    <cfRule type="expression" dxfId="46" priority="6227">
      <formula>LEFT($F41,1)="#"</formula>
    </cfRule>
    <cfRule type="expression" dxfId="45" priority="6228">
      <formula>AND($D25=TODAY(),$J$1=FALSE)</formula>
    </cfRule>
    <cfRule type="expression" dxfId="44" priority="6229" stopIfTrue="1">
      <formula>LEFT($F41,2)="  "</formula>
    </cfRule>
    <cfRule type="expression" dxfId="43" priority="6230">
      <formula>ISODD($A25)</formula>
    </cfRule>
  </conditionalFormatting>
  <conditionalFormatting sqref="G185">
    <cfRule type="expression" dxfId="42" priority="841">
      <formula>AND($G185=$A183,ISODD($G185),$J$1=FALSE)</formula>
    </cfRule>
    <cfRule type="expression" dxfId="41" priority="842">
      <formula>AND($G185=$A183,ISEVEN($G185),$J$1=FALSE)</formula>
    </cfRule>
  </conditionalFormatting>
  <pageMargins left="0.19685039370078741" right="0.19685039370078741" top="0.39370078740157483" bottom="0.19685039370078741" header="0.31496062992125984" footer="0.31496062992125984"/>
  <pageSetup paperSize="9" scale="74" fitToHeight="0" orientation="landscape" r:id="rId1"/>
  <headerFooter>
    <oddHeader>&amp;R&amp;8&amp;D@&amp;T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692A-11CB-4B43-B8A8-FD02533015F0}">
  <sheetPr>
    <tabColor rgb="FFA3D9D2"/>
    <pageSetUpPr fitToPage="1"/>
  </sheetPr>
  <dimension ref="A1:L286"/>
  <sheetViews>
    <sheetView workbookViewId="0">
      <selection activeCell="G1" sqref="A1:G1"/>
    </sheetView>
  </sheetViews>
  <sheetFormatPr defaultRowHeight="28.5" customHeight="1"/>
  <cols>
    <col min="1" max="1" width="7.5703125" style="2" customWidth="1"/>
    <col min="2" max="2" width="6.140625" style="2" customWidth="1"/>
    <col min="3" max="3" width="10.5703125" style="37" bestFit="1" customWidth="1"/>
    <col min="4" max="4" width="18.42578125" style="7" customWidth="1"/>
    <col min="5" max="5" width="8.42578125" style="41" customWidth="1"/>
    <col min="6" max="6" width="114.140625" style="5" customWidth="1"/>
    <col min="7" max="7" width="5.85546875" style="5" customWidth="1"/>
    <col min="8" max="8" width="13.140625" style="5" customWidth="1"/>
    <col min="10" max="10" width="10.85546875" customWidth="1"/>
    <col min="13" max="13" width="9.140625" customWidth="1"/>
  </cols>
  <sheetData>
    <row r="1" spans="1:12" s="1" customFormat="1" ht="28.5" customHeight="1">
      <c r="A1" s="28" t="s">
        <v>0</v>
      </c>
      <c r="B1" s="29" t="s">
        <v>1</v>
      </c>
      <c r="C1" s="29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J1" s="39" t="b">
        <v>1</v>
      </c>
      <c r="K1" s="40" t="s">
        <v>7</v>
      </c>
      <c r="L1" s="40"/>
    </row>
    <row r="2" spans="1:12" ht="28.5" customHeight="1">
      <c r="A2" s="2">
        <f>IF(TRIM(Tabel25[[#This Row],[Datum]])&lt;&gt;"",WEEKNUM(Tabel25[[#This Row],[Datum]],2),"")</f>
        <v>34</v>
      </c>
      <c r="B2" s="3">
        <f>IF(TRIM(Tabel25[[#This Row],[Datum]])&lt;&gt;"",(+Tabel25[[#This Row],[Datum]]-DATE(2025,8,20))/7,"")</f>
        <v>-0.2857142857142857</v>
      </c>
      <c r="C2" s="32">
        <f>IF(TRIM(Tabel25[[#This Row],[Datum]])&lt;&gt;"",Tabel25[[#This Row],[Datum]],"")</f>
        <v>45887</v>
      </c>
      <c r="D2" s="4">
        <v>45887</v>
      </c>
      <c r="E2" s="5"/>
      <c r="F2" s="6" t="str">
        <f>"  Week "&amp;Tabel25[[#This Row],[Week
nummer]]</f>
        <v xml:space="preserve">  Week 34</v>
      </c>
      <c r="G2" s="5" t="s">
        <v>9</v>
      </c>
      <c r="H2"/>
    </row>
    <row r="3" spans="1:12" ht="28.5" customHeight="1">
      <c r="A3" s="2">
        <f>IF(TRIM(Tabel25[[#This Row],[Datum]])&lt;&gt;"",WEEKNUM(Tabel25[[#This Row],[Datum]],2),"")</f>
        <v>34</v>
      </c>
      <c r="B3" s="3">
        <f>IF(TRIM(Tabel25[[#This Row],[Datum]])&lt;&gt;"",(+Tabel25[[#This Row],[Datum]]-DATE(2025,8,20))/7,"")</f>
        <v>-0.2857142857142857</v>
      </c>
      <c r="C3" s="32">
        <f>IF(TRIM(Tabel25[[#This Row],[Datum]])&lt;&gt;"",Tabel25[[#This Row],[Datum]],"")</f>
        <v>45887</v>
      </c>
      <c r="D3" s="4">
        <v>45887</v>
      </c>
      <c r="E3" s="5"/>
      <c r="F3" s="6" t="s">
        <v>10</v>
      </c>
      <c r="H3"/>
    </row>
    <row r="4" spans="1:12" ht="28.5" customHeight="1">
      <c r="A4" s="2">
        <f>IF(TRIM(Tabel25[[#This Row],[Datum]])&lt;&gt;"",WEEKNUM(Tabel25[[#This Row],[Datum]],2),"")</f>
        <v>34</v>
      </c>
      <c r="B4" s="3">
        <f>IF(TRIM(Tabel25[[#This Row],[Datum]])&lt;&gt;"",(+Tabel25[[#This Row],[Datum]]-DATE(2025,8,20))/7,"")</f>
        <v>-0.2857142857142857</v>
      </c>
      <c r="C4" s="32">
        <f>IF(TRIM(Tabel25[[#This Row],[Datum]])&lt;&gt;"",Tabel25[[#This Row],[Datum]],"")</f>
        <v>45887</v>
      </c>
      <c r="D4" s="4">
        <v>45887</v>
      </c>
      <c r="E4" s="5"/>
      <c r="H4"/>
    </row>
    <row r="5" spans="1:12" ht="28.5" customHeight="1">
      <c r="A5" s="2">
        <f>IF(TRIM(Tabel25[[#This Row],[Datum]])&lt;&gt;"",WEEKNUM(Tabel25[[#This Row],[Datum]],2),"")</f>
        <v>34</v>
      </c>
      <c r="B5" s="3">
        <f>IF(TRIM(Tabel25[[#This Row],[Datum]])&lt;&gt;"",(+Tabel25[[#This Row],[Datum]]-DATE(2025,8,20))/7,"")</f>
        <v>-0.14285714285714285</v>
      </c>
      <c r="C5" s="32">
        <f>IF(TRIM(Tabel25[[#This Row],[Datum]])&lt;&gt;"",Tabel25[[#This Row],[Datum]],"")</f>
        <v>45888</v>
      </c>
      <c r="D5" s="4">
        <v>45888</v>
      </c>
      <c r="E5" s="5"/>
      <c r="F5" s="6"/>
      <c r="H5"/>
    </row>
    <row r="6" spans="1:12" ht="28.5" customHeight="1">
      <c r="A6" s="2">
        <f>IF(TRIM(Tabel25[[#This Row],[Datum]])&lt;&gt;"",WEEKNUM(Tabel25[[#This Row],[Datum]],2),"")</f>
        <v>34</v>
      </c>
      <c r="B6" s="3">
        <f>IF(TRIM(Tabel25[[#This Row],[Datum]])&lt;&gt;"",(+Tabel25[[#This Row],[Datum]]-DATE(2025,8,20))/7,"")</f>
        <v>0</v>
      </c>
      <c r="C6" s="32">
        <f>IF(TRIM(Tabel25[[#This Row],[Datum]])&lt;&gt;"",Tabel25[[#This Row],[Datum]],"")</f>
        <v>45889</v>
      </c>
      <c r="D6" s="4">
        <v>45889</v>
      </c>
      <c r="E6" s="5"/>
      <c r="F6" s="6" t="s">
        <v>11</v>
      </c>
      <c r="H6"/>
    </row>
    <row r="7" spans="1:12" ht="28.5" customHeight="1">
      <c r="A7" s="2">
        <f>IF(TRIM(Tabel25[[#This Row],[Datum]])&lt;&gt;"",WEEKNUM(Tabel25[[#This Row],[Datum]],2),"")</f>
        <v>34</v>
      </c>
      <c r="B7" s="3">
        <f>IF(TRIM(Tabel25[[#This Row],[Datum]])&lt;&gt;"",(+Tabel25[[#This Row],[Datum]]-DATE(2025,8,20))/7,"")</f>
        <v>0.14285714285714285</v>
      </c>
      <c r="C7" s="32">
        <f>IF(TRIM(Tabel25[[#This Row],[Datum]])&lt;&gt;"",Tabel25[[#This Row],[Datum]],"")</f>
        <v>45890</v>
      </c>
      <c r="D7" s="4">
        <v>45890</v>
      </c>
      <c r="E7" s="5"/>
      <c r="F7" s="6"/>
      <c r="H7"/>
    </row>
    <row r="8" spans="1:12" ht="28.5" customHeight="1">
      <c r="A8" s="2">
        <f>IF(TRIM(Tabel25[[#This Row],[Datum]])&lt;&gt;"",WEEKNUM(Tabel25[[#This Row],[Datum]],2),"")</f>
        <v>34</v>
      </c>
      <c r="B8" s="3">
        <f>IF(TRIM(Tabel25[[#This Row],[Datum]])&lt;&gt;"",(+Tabel25[[#This Row],[Datum]]-DATE(2025,8,20))/7,"")</f>
        <v>0.2857142857142857</v>
      </c>
      <c r="C8" s="32">
        <f>IF(TRIM(Tabel25[[#This Row],[Datum]])&lt;&gt;"",Tabel25[[#This Row],[Datum]],"")</f>
        <v>45891</v>
      </c>
      <c r="D8" s="4">
        <v>45891</v>
      </c>
      <c r="E8" s="5"/>
      <c r="F8" s="5" t="s">
        <v>12</v>
      </c>
      <c r="H8"/>
    </row>
    <row r="9" spans="1:12" ht="28.5" customHeight="1">
      <c r="A9" s="2">
        <f>IF(TRIM(Tabel25[[#This Row],[Datum]])&lt;&gt;"",WEEKNUM(Tabel25[[#This Row],[Datum]],2),"")</f>
        <v>34</v>
      </c>
      <c r="B9" s="3">
        <f>IF(TRIM(Tabel25[[#This Row],[Datum]])&lt;&gt;"",(+Tabel25[[#This Row],[Datum]]-DATE(2025,8,20))/7,"")</f>
        <v>0.2857142857142857</v>
      </c>
      <c r="C9" s="32">
        <f>IF(TRIM(Tabel25[[#This Row],[Datum]])&lt;&gt;"",Tabel25[[#This Row],[Datum]],"")</f>
        <v>45891</v>
      </c>
      <c r="D9" s="4">
        <v>45891</v>
      </c>
      <c r="E9" s="5"/>
      <c r="F9" s="6" t="s">
        <v>13</v>
      </c>
      <c r="H9"/>
    </row>
    <row r="10" spans="1:12" ht="28.5" customHeight="1">
      <c r="A10" s="2">
        <f>IF(TRIM(Tabel25[[#This Row],[Datum]])&lt;&gt;"",WEEKNUM(Tabel25[[#This Row],[Datum]],2),"")</f>
        <v>35</v>
      </c>
      <c r="B10" s="3">
        <f>IF(TRIM(Tabel25[[#This Row],[Datum]])&lt;&gt;"",(+Tabel25[[#This Row],[Datum]]-DATE(2025,8,20))/7,"")</f>
        <v>0.7142857142857143</v>
      </c>
      <c r="C10" s="32">
        <f>IF(TRIM(Tabel25[[#This Row],[Datum]])&lt;&gt;"",Tabel25[[#This Row],[Datum]],"")</f>
        <v>45894</v>
      </c>
      <c r="D10" s="4">
        <v>45894</v>
      </c>
      <c r="E10" s="5"/>
      <c r="F10" s="6" t="s">
        <v>25</v>
      </c>
      <c r="G10" s="5" t="s">
        <v>9</v>
      </c>
      <c r="H10"/>
    </row>
    <row r="11" spans="1:12" ht="28.5" customHeight="1">
      <c r="A11" s="2">
        <f>IF(TRIM(Tabel25[[#This Row],[Datum]])&lt;&gt;"",WEEKNUM(Tabel25[[#This Row],[Datum]],2),"")</f>
        <v>35</v>
      </c>
      <c r="B11" s="3">
        <f>IF(TRIM(Tabel25[[#This Row],[Datum]])&lt;&gt;"",(+Tabel25[[#This Row],[Datum]]-DATE(2025,8,20))/7,"")</f>
        <v>0.7142857142857143</v>
      </c>
      <c r="C11" s="32">
        <f>IF(TRIM(Tabel25[[#This Row],[Datum]])&lt;&gt;"",Tabel25[[#This Row],[Datum]],"")</f>
        <v>45894</v>
      </c>
      <c r="D11" s="4">
        <v>45894</v>
      </c>
      <c r="E11" s="5"/>
      <c r="F11" s="5" t="s">
        <v>609</v>
      </c>
      <c r="H11"/>
    </row>
    <row r="12" spans="1:12" ht="28.5" customHeight="1">
      <c r="A12" s="2">
        <f>IF(TRIM(Tabel25[[#This Row],[Datum]])&lt;&gt;"",WEEKNUM(Tabel25[[#This Row],[Datum]],2),"")</f>
        <v>35</v>
      </c>
      <c r="B12" s="3">
        <f>IF(TRIM(Tabel25[[#This Row],[Datum]])&lt;&gt;"",(+Tabel25[[#This Row],[Datum]]-DATE(2025,8,20))/7,"")</f>
        <v>0.7142857142857143</v>
      </c>
      <c r="C12" s="32">
        <f>IF(TRIM(Tabel25[[#This Row],[Datum]])&lt;&gt;"",Tabel25[[#This Row],[Datum]],"")</f>
        <v>45894</v>
      </c>
      <c r="D12" s="4">
        <v>45894</v>
      </c>
      <c r="E12" s="5"/>
      <c r="F12" s="6"/>
      <c r="H12"/>
    </row>
    <row r="13" spans="1:12" ht="28.5" customHeight="1">
      <c r="A13" s="2">
        <f>IF(TRIM(Tabel25[[#This Row],[Datum]])&lt;&gt;"",WEEKNUM(Tabel25[[#This Row],[Datum]],2),"")</f>
        <v>35</v>
      </c>
      <c r="B13" s="3">
        <f>IF(TRIM(Tabel25[[#This Row],[Datum]])&lt;&gt;"",(+Tabel25[[#This Row],[Datum]]-DATE(2025,8,20))/7,"")</f>
        <v>0.8571428571428571</v>
      </c>
      <c r="C13" s="32">
        <f>IF(TRIM(Tabel25[[#This Row],[Datum]])&lt;&gt;"",Tabel25[[#This Row],[Datum]],"")</f>
        <v>45895</v>
      </c>
      <c r="D13" s="4">
        <v>45895</v>
      </c>
      <c r="E13" s="5"/>
      <c r="F13" s="6"/>
      <c r="H13"/>
    </row>
    <row r="14" spans="1:12" ht="28.5" customHeight="1">
      <c r="A14" s="2">
        <f>IF(TRIM(Tabel25[[#This Row],[Datum]])&lt;&gt;"",WEEKNUM(Tabel25[[#This Row],[Datum]],2),"")</f>
        <v>35</v>
      </c>
      <c r="B14" s="3">
        <f>IF(TRIM(Tabel25[[#This Row],[Datum]])&lt;&gt;"",(+Tabel25[[#This Row],[Datum]]-DATE(2025,8,20))/7,"")</f>
        <v>1</v>
      </c>
      <c r="C14" s="32">
        <f>IF(TRIM(Tabel25[[#This Row],[Datum]])&lt;&gt;"",Tabel25[[#This Row],[Datum]],"")</f>
        <v>45896</v>
      </c>
      <c r="D14" s="4">
        <v>45896</v>
      </c>
      <c r="E14" s="5"/>
      <c r="F14" s="6"/>
      <c r="H14"/>
    </row>
    <row r="15" spans="1:12" ht="28.5" customHeight="1">
      <c r="A15" s="2">
        <f>IF(TRIM(Tabel25[[#This Row],[Datum]])&lt;&gt;"",WEEKNUM(Tabel25[[#This Row],[Datum]],2),"")</f>
        <v>35</v>
      </c>
      <c r="B15" s="3">
        <f>IF(TRIM(Tabel25[[#This Row],[Datum]])&lt;&gt;"",(+Tabel25[[#This Row],[Datum]]-DATE(2025,8,20))/7,"")</f>
        <v>1.1428571428571428</v>
      </c>
      <c r="C15" s="32">
        <f>IF(TRIM(Tabel25[[#This Row],[Datum]])&lt;&gt;"",Tabel25[[#This Row],[Datum]],"")</f>
        <v>45897</v>
      </c>
      <c r="D15" s="4">
        <v>45897</v>
      </c>
      <c r="E15" s="5"/>
      <c r="F15" s="6"/>
      <c r="H15"/>
    </row>
    <row r="16" spans="1:12" ht="28.5" customHeight="1">
      <c r="A16" s="2">
        <f>IF(TRIM(Tabel25[[#This Row],[Datum]])&lt;&gt;"",WEEKNUM(Tabel25[[#This Row],[Datum]],2),"")</f>
        <v>35</v>
      </c>
      <c r="B16" s="3">
        <f>IF(TRIM(Tabel25[[#This Row],[Datum]])&lt;&gt;"",(+Tabel25[[#This Row],[Datum]]-DATE(2025,8,20))/7,"")</f>
        <v>1.2857142857142858</v>
      </c>
      <c r="C16" s="32">
        <f>IF(TRIM(Tabel25[[#This Row],[Datum]])&lt;&gt;"",Tabel25[[#This Row],[Datum]],"")</f>
        <v>45898</v>
      </c>
      <c r="D16" s="4">
        <v>45898</v>
      </c>
      <c r="E16" s="5"/>
      <c r="F16" s="6"/>
      <c r="H16"/>
    </row>
    <row r="17" spans="1:8" ht="28.5" customHeight="1">
      <c r="A17" s="2">
        <f>IF(TRIM(Tabel25[[#This Row],[Datum]])&lt;&gt;"",WEEKNUM(Tabel25[[#This Row],[Datum]],2),"")</f>
        <v>36</v>
      </c>
      <c r="B17" s="3">
        <f>IF(TRIM(Tabel25[[#This Row],[Datum]])&lt;&gt;"",(+Tabel25[[#This Row],[Datum]]-DATE(2025,8,20))/7,"")</f>
        <v>1.7142857142857142</v>
      </c>
      <c r="C17" s="32">
        <f>IF(TRIM(Tabel25[[#This Row],[Datum]])&lt;&gt;"",Tabel25[[#This Row],[Datum]],"")</f>
        <v>45901</v>
      </c>
      <c r="D17" s="4">
        <v>45901</v>
      </c>
      <c r="E17" s="5"/>
      <c r="F17" s="6" t="s">
        <v>25</v>
      </c>
      <c r="G17" s="5" t="s">
        <v>9</v>
      </c>
      <c r="H17"/>
    </row>
    <row r="18" spans="1:8" ht="28.5" customHeight="1">
      <c r="A18" s="2">
        <f>IF(TRIM(Tabel25[[#This Row],[Datum]])&lt;&gt;"",WEEKNUM(Tabel25[[#This Row],[Datum]],2),"")</f>
        <v>36</v>
      </c>
      <c r="B18" s="3">
        <f>IF(TRIM(Tabel25[[#This Row],[Datum]])&lt;&gt;"",(+Tabel25[[#This Row],[Datum]]-DATE(2025,8,20))/7,"")</f>
        <v>1.7142857142857142</v>
      </c>
      <c r="C18" s="32">
        <f>IF(TRIM(Tabel25[[#This Row],[Datum]])&lt;&gt;"",Tabel25[[#This Row],[Datum]],"")</f>
        <v>45901</v>
      </c>
      <c r="D18" s="4">
        <v>45901</v>
      </c>
      <c r="E18" s="5"/>
      <c r="F18" s="6"/>
      <c r="H18"/>
    </row>
    <row r="19" spans="1:8" ht="28.5" customHeight="1">
      <c r="A19" s="2">
        <f>IF(TRIM(Tabel25[[#This Row],[Datum]])&lt;&gt;"",WEEKNUM(Tabel25[[#This Row],[Datum]],2),"")</f>
        <v>36</v>
      </c>
      <c r="B19" s="3">
        <f>IF(TRIM(Tabel25[[#This Row],[Datum]])&lt;&gt;"",(+Tabel25[[#This Row],[Datum]]-DATE(2025,8,20))/7,"")</f>
        <v>1.8571428571428572</v>
      </c>
      <c r="C19" s="32">
        <f>IF(TRIM(Tabel25[[#This Row],[Datum]])&lt;&gt;"",Tabel25[[#This Row],[Datum]],"")</f>
        <v>45902</v>
      </c>
      <c r="D19" s="4">
        <v>45902</v>
      </c>
      <c r="E19" s="5"/>
      <c r="F19" s="6"/>
      <c r="H19"/>
    </row>
    <row r="20" spans="1:8" ht="28.5" customHeight="1">
      <c r="A20" s="2">
        <f>IF(TRIM(Tabel25[[#This Row],[Datum]])&lt;&gt;"",WEEKNUM(Tabel25[[#This Row],[Datum]],2),"")</f>
        <v>36</v>
      </c>
      <c r="B20" s="3">
        <f>IF(TRIM(Tabel25[[#This Row],[Datum]])&lt;&gt;"",(+Tabel25[[#This Row],[Datum]]-DATE(2025,8,20))/7,"")</f>
        <v>2</v>
      </c>
      <c r="C20" s="32">
        <f>IF(TRIM(Tabel25[[#This Row],[Datum]])&lt;&gt;"",Tabel25[[#This Row],[Datum]],"")</f>
        <v>45903</v>
      </c>
      <c r="D20" s="4">
        <v>45903</v>
      </c>
      <c r="E20" s="5"/>
      <c r="F20" s="6"/>
      <c r="H20"/>
    </row>
    <row r="21" spans="1:8" ht="28.5" customHeight="1">
      <c r="A21" s="2">
        <f>IF(TRIM(Tabel25[[#This Row],[Datum]])&lt;&gt;"",WEEKNUM(Tabel25[[#This Row],[Datum]],2),"")</f>
        <v>36</v>
      </c>
      <c r="B21" s="3">
        <f>IF(TRIM(Tabel25[[#This Row],[Datum]])&lt;&gt;"",(+Tabel25[[#This Row],[Datum]]-DATE(2025,8,20))/7,"")</f>
        <v>2.1428571428571428</v>
      </c>
      <c r="C21" s="32">
        <f>IF(TRIM(Tabel25[[#This Row],[Datum]])&lt;&gt;"",Tabel25[[#This Row],[Datum]],"")</f>
        <v>45904</v>
      </c>
      <c r="D21" s="4">
        <v>45904</v>
      </c>
      <c r="E21" s="5"/>
      <c r="F21" s="6"/>
      <c r="H21"/>
    </row>
    <row r="22" spans="1:8" ht="28.5" customHeight="1">
      <c r="A22" s="2">
        <f>IF(TRIM(Tabel25[[#This Row],[Datum]])&lt;&gt;"",WEEKNUM(Tabel25[[#This Row],[Datum]],2),"")</f>
        <v>36</v>
      </c>
      <c r="B22" s="3">
        <f>IF(TRIM(Tabel25[[#This Row],[Datum]])&lt;&gt;"",(+Tabel25[[#This Row],[Datum]]-DATE(2025,8,20))/7,"")</f>
        <v>2.2857142857142856</v>
      </c>
      <c r="C22" s="32">
        <f>IF(TRIM(Tabel25[[#This Row],[Datum]])&lt;&gt;"",Tabel25[[#This Row],[Datum]],"")</f>
        <v>45905</v>
      </c>
      <c r="D22" s="4">
        <v>45905</v>
      </c>
      <c r="E22" s="5"/>
      <c r="F22" s="6"/>
      <c r="H22"/>
    </row>
    <row r="23" spans="1:8" ht="28.5" customHeight="1">
      <c r="A23" s="2">
        <f>IF(TRIM(Tabel25[[#This Row],[Datum]])&lt;&gt;"",WEEKNUM(Tabel25[[#This Row],[Datum]],2),"")</f>
        <v>37</v>
      </c>
      <c r="B23" s="3">
        <f>IF(TRIM(Tabel25[[#This Row],[Datum]])&lt;&gt;"",(+Tabel25[[#This Row],[Datum]]-DATE(2025,8,20))/7,"")</f>
        <v>2.7142857142857144</v>
      </c>
      <c r="C23" s="32">
        <f>IF(TRIM(Tabel25[[#This Row],[Datum]])&lt;&gt;"",Tabel25[[#This Row],[Datum]],"")</f>
        <v>45908</v>
      </c>
      <c r="D23" s="4">
        <v>45908</v>
      </c>
      <c r="E23" s="5"/>
      <c r="F23" s="6" t="s">
        <v>25</v>
      </c>
      <c r="G23" s="5" t="s">
        <v>9</v>
      </c>
      <c r="H23"/>
    </row>
    <row r="24" spans="1:8" ht="28.5" customHeight="1">
      <c r="A24" s="2">
        <f>IF(TRIM(Tabel25[[#This Row],[Datum]])&lt;&gt;"",WEEKNUM(Tabel25[[#This Row],[Datum]],2),"")</f>
        <v>37</v>
      </c>
      <c r="B24" s="3">
        <f>IF(TRIM(Tabel25[[#This Row],[Datum]])&lt;&gt;"",(+Tabel25[[#This Row],[Datum]]-DATE(2025,8,20))/7,"")</f>
        <v>2.7142857142857144</v>
      </c>
      <c r="C24" s="32">
        <f>IF(TRIM(Tabel25[[#This Row],[Datum]])&lt;&gt;"",Tabel25[[#This Row],[Datum]],"")</f>
        <v>45908</v>
      </c>
      <c r="D24" s="4">
        <v>45908</v>
      </c>
      <c r="E24" s="5"/>
      <c r="F24" s="6"/>
      <c r="H24"/>
    </row>
    <row r="25" spans="1:8" ht="28.5" customHeight="1">
      <c r="A25" s="2">
        <f>IF(TRIM(Tabel25[[#This Row],[Datum]])&lt;&gt;"",WEEKNUM(Tabel25[[#This Row],[Datum]],2),"")</f>
        <v>37</v>
      </c>
      <c r="B25" s="3">
        <f>IF(TRIM(Tabel25[[#This Row],[Datum]])&lt;&gt;"",(+Tabel25[[#This Row],[Datum]]-DATE(2025,8,20))/7,"")</f>
        <v>2.8571428571428572</v>
      </c>
      <c r="C25" s="32">
        <f>IF(TRIM(Tabel25[[#This Row],[Datum]])&lt;&gt;"",Tabel25[[#This Row],[Datum]],"")</f>
        <v>45909</v>
      </c>
      <c r="D25" s="4">
        <v>45909</v>
      </c>
      <c r="E25" s="5"/>
      <c r="F25" s="6"/>
      <c r="H25"/>
    </row>
    <row r="26" spans="1:8" ht="28.5" customHeight="1">
      <c r="A26" s="2">
        <f>IF(TRIM(Tabel25[[#This Row],[Datum]])&lt;&gt;"",WEEKNUM(Tabel25[[#This Row],[Datum]],2),"")</f>
        <v>37</v>
      </c>
      <c r="B26" s="3">
        <f>IF(TRIM(Tabel25[[#This Row],[Datum]])&lt;&gt;"",(+Tabel25[[#This Row],[Datum]]-DATE(2025,8,20))/7,"")</f>
        <v>3</v>
      </c>
      <c r="C26" s="32">
        <f>IF(TRIM(Tabel25[[#This Row],[Datum]])&lt;&gt;"",Tabel25[[#This Row],[Datum]],"")</f>
        <v>45910</v>
      </c>
      <c r="D26" s="4">
        <v>45910</v>
      </c>
      <c r="E26" s="5"/>
      <c r="F26" s="6"/>
      <c r="H26"/>
    </row>
    <row r="27" spans="1:8" ht="28.5" customHeight="1">
      <c r="A27" s="2">
        <f>IF(TRIM(Tabel25[[#This Row],[Datum]])&lt;&gt;"",WEEKNUM(Tabel25[[#This Row],[Datum]],2),"")</f>
        <v>37</v>
      </c>
      <c r="B27" s="3">
        <f>IF(TRIM(Tabel25[[#This Row],[Datum]])&lt;&gt;"",(+Tabel25[[#This Row],[Datum]]-DATE(2025,8,20))/7,"")</f>
        <v>3.1428571428571428</v>
      </c>
      <c r="C27" s="32">
        <f>IF(TRIM(Tabel25[[#This Row],[Datum]])&lt;&gt;"",Tabel25[[#This Row],[Datum]],"")</f>
        <v>45911</v>
      </c>
      <c r="D27" s="4">
        <v>45911</v>
      </c>
      <c r="E27" s="5"/>
      <c r="F27" s="6"/>
      <c r="H27"/>
    </row>
    <row r="28" spans="1:8" ht="28.5" customHeight="1">
      <c r="A28" s="2">
        <f>IF(TRIM(Tabel25[[#This Row],[Datum]])&lt;&gt;"",WEEKNUM(Tabel25[[#This Row],[Datum]],2),"")</f>
        <v>37</v>
      </c>
      <c r="B28" s="3">
        <f>IF(TRIM(Tabel25[[#This Row],[Datum]])&lt;&gt;"",(+Tabel25[[#This Row],[Datum]]-DATE(2025,8,20))/7,"")</f>
        <v>3.2857142857142856</v>
      </c>
      <c r="C28" s="32">
        <f>IF(TRIM(Tabel25[[#This Row],[Datum]])&lt;&gt;"",Tabel25[[#This Row],[Datum]],"")</f>
        <v>45912</v>
      </c>
      <c r="D28" s="4">
        <v>45912</v>
      </c>
      <c r="E28" s="5"/>
      <c r="F28" s="6"/>
      <c r="H28"/>
    </row>
    <row r="29" spans="1:8" ht="28.5" customHeight="1">
      <c r="A29" s="2">
        <f>IF(TRIM(Tabel25[[#This Row],[Datum]])&lt;&gt;"",WEEKNUM(Tabel25[[#This Row],[Datum]],2),"")</f>
        <v>38</v>
      </c>
      <c r="B29" s="3">
        <f>IF(TRIM(Tabel25[[#This Row],[Datum]])&lt;&gt;"",(+Tabel25[[#This Row],[Datum]]-DATE(2025,8,20))/7,"")</f>
        <v>3.7142857142857144</v>
      </c>
      <c r="C29" s="32">
        <f>IF(TRIM(Tabel25[[#This Row],[Datum]])&lt;&gt;"",Tabel25[[#This Row],[Datum]],"")</f>
        <v>45915</v>
      </c>
      <c r="D29" s="4">
        <v>45915</v>
      </c>
      <c r="E29" s="5"/>
      <c r="F29" s="6" t="s">
        <v>25</v>
      </c>
      <c r="G29" s="5" t="s">
        <v>9</v>
      </c>
      <c r="H29"/>
    </row>
    <row r="30" spans="1:8" ht="28.5" customHeight="1">
      <c r="A30" s="2">
        <f>IF(TRIM(Tabel25[[#This Row],[Datum]])&lt;&gt;"",WEEKNUM(Tabel25[[#This Row],[Datum]],2),"")</f>
        <v>38</v>
      </c>
      <c r="B30" s="3">
        <f>IF(TRIM(Tabel25[[#This Row],[Datum]])&lt;&gt;"",(+Tabel25[[#This Row],[Datum]]-DATE(2025,8,20))/7,"")</f>
        <v>3.7142857142857144</v>
      </c>
      <c r="C30" s="32">
        <f>IF(TRIM(Tabel25[[#This Row],[Datum]])&lt;&gt;"",Tabel25[[#This Row],[Datum]],"")</f>
        <v>45915</v>
      </c>
      <c r="D30" s="4">
        <v>45915</v>
      </c>
      <c r="E30" s="5"/>
      <c r="F30" s="6"/>
      <c r="H30"/>
    </row>
    <row r="31" spans="1:8" ht="28.5" customHeight="1">
      <c r="A31" s="2">
        <f>IF(TRIM(Tabel25[[#This Row],[Datum]])&lt;&gt;"",WEEKNUM(Tabel25[[#This Row],[Datum]],2),"")</f>
        <v>38</v>
      </c>
      <c r="B31" s="3">
        <f>IF(TRIM(Tabel25[[#This Row],[Datum]])&lt;&gt;"",(+Tabel25[[#This Row],[Datum]]-DATE(2025,8,20))/7,"")</f>
        <v>3.8571428571428572</v>
      </c>
      <c r="C31" s="32">
        <f>IF(TRIM(Tabel25[[#This Row],[Datum]])&lt;&gt;"",Tabel25[[#This Row],[Datum]],"")</f>
        <v>45916</v>
      </c>
      <c r="D31" s="4">
        <v>45916</v>
      </c>
      <c r="E31" s="5"/>
      <c r="F31" s="6"/>
      <c r="H31"/>
    </row>
    <row r="32" spans="1:8" ht="28.5" customHeight="1">
      <c r="A32" s="2">
        <f>IF(TRIM(Tabel25[[#This Row],[Datum]])&lt;&gt;"",WEEKNUM(Tabel25[[#This Row],[Datum]],2),"")</f>
        <v>38</v>
      </c>
      <c r="B32" s="3">
        <f>IF(TRIM(Tabel25[[#This Row],[Datum]])&lt;&gt;"",(+Tabel25[[#This Row],[Datum]]-DATE(2025,8,20))/7,"")</f>
        <v>4</v>
      </c>
      <c r="C32" s="32">
        <f>IF(TRIM(Tabel25[[#This Row],[Datum]])&lt;&gt;"",Tabel25[[#This Row],[Datum]],"")</f>
        <v>45917</v>
      </c>
      <c r="D32" s="4">
        <v>45917</v>
      </c>
      <c r="E32" s="5"/>
      <c r="F32" s="6"/>
      <c r="H32"/>
    </row>
    <row r="33" spans="1:8" ht="28.5" customHeight="1">
      <c r="A33" s="2">
        <f>IF(TRIM(Tabel25[[#This Row],[Datum]])&lt;&gt;"",WEEKNUM(Tabel25[[#This Row],[Datum]],2),"")</f>
        <v>38</v>
      </c>
      <c r="B33" s="3">
        <f>IF(TRIM(Tabel25[[#This Row],[Datum]])&lt;&gt;"",(+Tabel25[[#This Row],[Datum]]-DATE(2025,8,20))/7,"")</f>
        <v>4.1428571428571432</v>
      </c>
      <c r="C33" s="32">
        <f>IF(TRIM(Tabel25[[#This Row],[Datum]])&lt;&gt;"",Tabel25[[#This Row],[Datum]],"")</f>
        <v>45918</v>
      </c>
      <c r="D33" s="4">
        <v>45918</v>
      </c>
      <c r="E33" s="5"/>
      <c r="F33" s="6"/>
      <c r="H33"/>
    </row>
    <row r="34" spans="1:8" ht="28.5" customHeight="1">
      <c r="A34" s="2">
        <f>IF(TRIM(Tabel25[[#This Row],[Datum]])&lt;&gt;"",WEEKNUM(Tabel25[[#This Row],[Datum]],2),"")</f>
        <v>38</v>
      </c>
      <c r="B34" s="3">
        <f>IF(TRIM(Tabel25[[#This Row],[Datum]])&lt;&gt;"",(+Tabel25[[#This Row],[Datum]]-DATE(2025,8,20))/7,"")</f>
        <v>4.2857142857142856</v>
      </c>
      <c r="C34" s="32">
        <f>IF(TRIM(Tabel25[[#This Row],[Datum]])&lt;&gt;"",Tabel25[[#This Row],[Datum]],"")</f>
        <v>45919</v>
      </c>
      <c r="D34" s="4">
        <v>45919</v>
      </c>
      <c r="E34" s="5"/>
      <c r="F34" s="6"/>
      <c r="H34"/>
    </row>
    <row r="35" spans="1:8" ht="28.5" customHeight="1">
      <c r="A35" s="2">
        <f>IF(TRIM(Tabel25[[#This Row],[Datum]])&lt;&gt;"",WEEKNUM(Tabel25[[#This Row],[Datum]],2),"")</f>
        <v>39</v>
      </c>
      <c r="B35" s="3">
        <f>IF(TRIM(Tabel25[[#This Row],[Datum]])&lt;&gt;"",(+Tabel25[[#This Row],[Datum]]-DATE(2025,8,20))/7,"")</f>
        <v>4.7142857142857144</v>
      </c>
      <c r="C35" s="32">
        <f>IF(TRIM(Tabel25[[#This Row],[Datum]])&lt;&gt;"",Tabel25[[#This Row],[Datum]],"")</f>
        <v>45922</v>
      </c>
      <c r="D35" s="4">
        <v>45922</v>
      </c>
      <c r="E35" s="5"/>
      <c r="F35" s="6" t="s">
        <v>25</v>
      </c>
      <c r="G35" s="5" t="s">
        <v>9</v>
      </c>
      <c r="H35"/>
    </row>
    <row r="36" spans="1:8" ht="28.5" customHeight="1">
      <c r="A36" s="2">
        <f>IF(TRIM(Tabel25[[#This Row],[Datum]])&lt;&gt;"",WEEKNUM(Tabel25[[#This Row],[Datum]],2),"")</f>
        <v>39</v>
      </c>
      <c r="B36" s="3">
        <f>IF(TRIM(Tabel25[[#This Row],[Datum]])&lt;&gt;"",(+Tabel25[[#This Row],[Datum]]-DATE(2025,8,20))/7,"")</f>
        <v>4.7142857142857144</v>
      </c>
      <c r="C36" s="32">
        <f>IF(TRIM(Tabel25[[#This Row],[Datum]])&lt;&gt;"",Tabel25[[#This Row],[Datum]],"")</f>
        <v>45922</v>
      </c>
      <c r="D36" s="4">
        <v>45922</v>
      </c>
      <c r="E36" s="5"/>
      <c r="F36" s="6"/>
      <c r="H36"/>
    </row>
    <row r="37" spans="1:8" ht="28.5" customHeight="1">
      <c r="A37" s="2">
        <f>IF(TRIM(Tabel25[[#This Row],[Datum]])&lt;&gt;"",WEEKNUM(Tabel25[[#This Row],[Datum]],2),"")</f>
        <v>39</v>
      </c>
      <c r="B37" s="3">
        <f>IF(TRIM(Tabel25[[#This Row],[Datum]])&lt;&gt;"",(+Tabel25[[#This Row],[Datum]]-DATE(2025,8,20))/7,"")</f>
        <v>4.8571428571428568</v>
      </c>
      <c r="C37" s="32">
        <f>IF(TRIM(Tabel25[[#This Row],[Datum]])&lt;&gt;"",Tabel25[[#This Row],[Datum]],"")</f>
        <v>45923</v>
      </c>
      <c r="D37" s="4">
        <v>45923</v>
      </c>
      <c r="E37" s="5"/>
      <c r="F37" s="6"/>
      <c r="H37"/>
    </row>
    <row r="38" spans="1:8" ht="28.5" customHeight="1">
      <c r="A38" s="2">
        <f>IF(TRIM(Tabel25[[#This Row],[Datum]])&lt;&gt;"",WEEKNUM(Tabel25[[#This Row],[Datum]],2),"")</f>
        <v>39</v>
      </c>
      <c r="B38" s="3">
        <f>IF(TRIM(Tabel25[[#This Row],[Datum]])&lt;&gt;"",(+Tabel25[[#This Row],[Datum]]-DATE(2025,8,20))/7,"")</f>
        <v>5</v>
      </c>
      <c r="C38" s="32">
        <f>IF(TRIM(Tabel25[[#This Row],[Datum]])&lt;&gt;"",Tabel25[[#This Row],[Datum]],"")</f>
        <v>45924</v>
      </c>
      <c r="D38" s="4">
        <v>45924</v>
      </c>
      <c r="E38" s="5"/>
      <c r="F38" s="6"/>
      <c r="H38"/>
    </row>
    <row r="39" spans="1:8" ht="28.5" customHeight="1">
      <c r="A39" s="2">
        <f>IF(TRIM(Tabel25[[#This Row],[Datum]])&lt;&gt;"",WEEKNUM(Tabel25[[#This Row],[Datum]],2),"")</f>
        <v>39</v>
      </c>
      <c r="B39" s="3">
        <f>IF(TRIM(Tabel25[[#This Row],[Datum]])&lt;&gt;"",(+Tabel25[[#This Row],[Datum]]-DATE(2025,8,20))/7,"")</f>
        <v>5.1428571428571432</v>
      </c>
      <c r="C39" s="32">
        <f>IF(TRIM(Tabel25[[#This Row],[Datum]])&lt;&gt;"",Tabel25[[#This Row],[Datum]],"")</f>
        <v>45925</v>
      </c>
      <c r="D39" s="4">
        <v>45925</v>
      </c>
      <c r="E39" s="5"/>
      <c r="F39" s="6"/>
      <c r="H39"/>
    </row>
    <row r="40" spans="1:8" ht="28.5" customHeight="1">
      <c r="A40" s="2">
        <f>IF(TRIM(Tabel25[[#This Row],[Datum]])&lt;&gt;"",WEEKNUM(Tabel25[[#This Row],[Datum]],2),"")</f>
        <v>39</v>
      </c>
      <c r="B40" s="3">
        <f>IF(TRIM(Tabel25[[#This Row],[Datum]])&lt;&gt;"",(+Tabel25[[#This Row],[Datum]]-DATE(2025,8,20))/7,"")</f>
        <v>5.2857142857142856</v>
      </c>
      <c r="C40" s="32">
        <f>IF(TRIM(Tabel25[[#This Row],[Datum]])&lt;&gt;"",Tabel25[[#This Row],[Datum]],"")</f>
        <v>45926</v>
      </c>
      <c r="D40" s="4">
        <v>45926</v>
      </c>
      <c r="E40" s="5"/>
      <c r="F40" s="6"/>
      <c r="H40"/>
    </row>
    <row r="41" spans="1:8" ht="28.5" customHeight="1">
      <c r="A41" s="2">
        <f>IF(TRIM(Tabel25[[#This Row],[Datum]])&lt;&gt;"",WEEKNUM(Tabel25[[#This Row],[Datum]],2),"")</f>
        <v>40</v>
      </c>
      <c r="B41" s="3">
        <f>IF(TRIM(Tabel25[[#This Row],[Datum]])&lt;&gt;"",(+Tabel25[[#This Row],[Datum]]-DATE(2025,8,20))/7,"")</f>
        <v>5.7142857142857144</v>
      </c>
      <c r="C41" s="32">
        <f>IF(TRIM(Tabel25[[#This Row],[Datum]])&lt;&gt;"",Tabel25[[#This Row],[Datum]],"")</f>
        <v>45929</v>
      </c>
      <c r="D41" s="4">
        <v>45929</v>
      </c>
      <c r="E41" s="5"/>
      <c r="F41" s="6" t="s">
        <v>25</v>
      </c>
      <c r="G41" s="5" t="s">
        <v>9</v>
      </c>
      <c r="H41"/>
    </row>
    <row r="42" spans="1:8" ht="28.5" customHeight="1">
      <c r="A42" s="2">
        <f>IF(TRIM(Tabel25[[#This Row],[Datum]])&lt;&gt;"",WEEKNUM(Tabel25[[#This Row],[Datum]],2),"")</f>
        <v>40</v>
      </c>
      <c r="B42" s="3">
        <f>IF(TRIM(Tabel25[[#This Row],[Datum]])&lt;&gt;"",(+Tabel25[[#This Row],[Datum]]-DATE(2025,8,20))/7,"")</f>
        <v>5.7142857142857144</v>
      </c>
      <c r="C42" s="32">
        <f>IF(TRIM(Tabel25[[#This Row],[Datum]])&lt;&gt;"",Tabel25[[#This Row],[Datum]],"")</f>
        <v>45929</v>
      </c>
      <c r="D42" s="4">
        <v>45929</v>
      </c>
      <c r="E42" s="5"/>
      <c r="F42" s="6"/>
      <c r="H42"/>
    </row>
    <row r="43" spans="1:8" ht="28.5" customHeight="1">
      <c r="A43" s="2">
        <f>IF(TRIM(Tabel25[[#This Row],[Datum]])&lt;&gt;"",WEEKNUM(Tabel25[[#This Row],[Datum]],2),"")</f>
        <v>40</v>
      </c>
      <c r="B43" s="3">
        <f>IF(TRIM(Tabel25[[#This Row],[Datum]])&lt;&gt;"",(+Tabel25[[#This Row],[Datum]]-DATE(2025,8,20))/7,"")</f>
        <v>5.8571428571428568</v>
      </c>
      <c r="C43" s="32">
        <f>IF(TRIM(Tabel25[[#This Row],[Datum]])&lt;&gt;"",Tabel25[[#This Row],[Datum]],"")</f>
        <v>45930</v>
      </c>
      <c r="D43" s="4">
        <v>45930</v>
      </c>
      <c r="E43" s="5"/>
      <c r="F43" s="6"/>
      <c r="H43"/>
    </row>
    <row r="44" spans="1:8" ht="28.5" customHeight="1">
      <c r="A44" s="2">
        <f>IF(TRIM(Tabel25[[#This Row],[Datum]])&lt;&gt;"",WEEKNUM(Tabel25[[#This Row],[Datum]],2),"")</f>
        <v>40</v>
      </c>
      <c r="B44" s="3">
        <f>IF(TRIM(Tabel25[[#This Row],[Datum]])&lt;&gt;"",(+Tabel25[[#This Row],[Datum]]-DATE(2025,8,20))/7,"")</f>
        <v>6</v>
      </c>
      <c r="C44" s="32">
        <f>IF(TRIM(Tabel25[[#This Row],[Datum]])&lt;&gt;"",Tabel25[[#This Row],[Datum]],"")</f>
        <v>45931</v>
      </c>
      <c r="D44" s="4">
        <v>45931</v>
      </c>
      <c r="E44" s="5"/>
      <c r="F44" s="6"/>
      <c r="H44"/>
    </row>
    <row r="45" spans="1:8" ht="28.5" customHeight="1">
      <c r="A45" s="2">
        <f>IF(TRIM(Tabel25[[#This Row],[Datum]])&lt;&gt;"",WEEKNUM(Tabel25[[#This Row],[Datum]],2),"")</f>
        <v>40</v>
      </c>
      <c r="B45" s="3">
        <f>IF(TRIM(Tabel25[[#This Row],[Datum]])&lt;&gt;"",(+Tabel25[[#This Row],[Datum]]-DATE(2025,8,20))/7,"")</f>
        <v>6.1428571428571432</v>
      </c>
      <c r="C45" s="32">
        <f>IF(TRIM(Tabel25[[#This Row],[Datum]])&lt;&gt;"",Tabel25[[#This Row],[Datum]],"")</f>
        <v>45932</v>
      </c>
      <c r="D45" s="4">
        <v>45932</v>
      </c>
      <c r="E45" s="5"/>
      <c r="F45" s="6"/>
      <c r="H45"/>
    </row>
    <row r="46" spans="1:8" ht="28.5" customHeight="1">
      <c r="A46" s="2">
        <f>IF(TRIM(Tabel25[[#This Row],[Datum]])&lt;&gt;"",WEEKNUM(Tabel25[[#This Row],[Datum]],2),"")</f>
        <v>40</v>
      </c>
      <c r="B46" s="3">
        <f>IF(TRIM(Tabel25[[#This Row],[Datum]])&lt;&gt;"",(+Tabel25[[#This Row],[Datum]]-DATE(2025,8,20))/7,"")</f>
        <v>6.2857142857142856</v>
      </c>
      <c r="C46" s="32">
        <f>IF(TRIM(Tabel25[[#This Row],[Datum]])&lt;&gt;"",Tabel25[[#This Row],[Datum]],"")</f>
        <v>45933</v>
      </c>
      <c r="D46" s="4">
        <v>45933</v>
      </c>
      <c r="E46" s="5"/>
      <c r="F46" s="6"/>
      <c r="H46"/>
    </row>
    <row r="47" spans="1:8" ht="28.5" customHeight="1">
      <c r="A47" s="2">
        <f>IF(TRIM(Tabel25[[#This Row],[Datum]])&lt;&gt;"",WEEKNUM(Tabel25[[#This Row],[Datum]],2),"")</f>
        <v>41</v>
      </c>
      <c r="B47" s="3">
        <f>IF(TRIM(Tabel25[[#This Row],[Datum]])&lt;&gt;"",(+Tabel25[[#This Row],[Datum]]-DATE(2025,8,20))/7,"")</f>
        <v>6.7142857142857144</v>
      </c>
      <c r="C47" s="32">
        <f>IF(TRIM(Tabel25[[#This Row],[Datum]])&lt;&gt;"",Tabel25[[#This Row],[Datum]],"")</f>
        <v>45936</v>
      </c>
      <c r="D47" s="4">
        <v>45936</v>
      </c>
      <c r="E47" s="5"/>
      <c r="F47" s="6" t="s">
        <v>25</v>
      </c>
      <c r="G47" s="5" t="s">
        <v>9</v>
      </c>
      <c r="H47"/>
    </row>
    <row r="48" spans="1:8" ht="28.5" customHeight="1">
      <c r="A48" s="2">
        <f>IF(TRIM(Tabel25[[#This Row],[Datum]])&lt;&gt;"",WEEKNUM(Tabel25[[#This Row],[Datum]],2),"")</f>
        <v>41</v>
      </c>
      <c r="B48" s="3">
        <f>IF(TRIM(Tabel25[[#This Row],[Datum]])&lt;&gt;"",(+Tabel25[[#This Row],[Datum]]-DATE(2025,8,20))/7,"")</f>
        <v>6.7142857142857144</v>
      </c>
      <c r="C48" s="32">
        <f>IF(TRIM(Tabel25[[#This Row],[Datum]])&lt;&gt;"",Tabel25[[#This Row],[Datum]],"")</f>
        <v>45936</v>
      </c>
      <c r="D48" s="4">
        <v>45936</v>
      </c>
      <c r="E48" s="5"/>
      <c r="F48" s="6"/>
      <c r="H48"/>
    </row>
    <row r="49" spans="1:8" ht="28.5" customHeight="1">
      <c r="A49" s="2">
        <f>IF(TRIM(Tabel25[[#This Row],[Datum]])&lt;&gt;"",WEEKNUM(Tabel25[[#This Row],[Datum]],2),"")</f>
        <v>41</v>
      </c>
      <c r="B49" s="3">
        <f>IF(TRIM(Tabel25[[#This Row],[Datum]])&lt;&gt;"",(+Tabel25[[#This Row],[Datum]]-DATE(2025,8,20))/7,"")</f>
        <v>6.8571428571428568</v>
      </c>
      <c r="C49" s="32">
        <f>IF(TRIM(Tabel25[[#This Row],[Datum]])&lt;&gt;"",Tabel25[[#This Row],[Datum]],"")</f>
        <v>45937</v>
      </c>
      <c r="D49" s="4">
        <v>45937</v>
      </c>
      <c r="E49" s="5"/>
      <c r="F49" s="6"/>
      <c r="H49"/>
    </row>
    <row r="50" spans="1:8" ht="28.5" customHeight="1">
      <c r="A50" s="2">
        <f>IF(TRIM(Tabel25[[#This Row],[Datum]])&lt;&gt;"",WEEKNUM(Tabel25[[#This Row],[Datum]],2),"")</f>
        <v>41</v>
      </c>
      <c r="B50" s="3">
        <f>IF(TRIM(Tabel25[[#This Row],[Datum]])&lt;&gt;"",(+Tabel25[[#This Row],[Datum]]-DATE(2025,8,20))/7,"")</f>
        <v>7</v>
      </c>
      <c r="C50" s="32">
        <f>IF(TRIM(Tabel25[[#This Row],[Datum]])&lt;&gt;"",Tabel25[[#This Row],[Datum]],"")</f>
        <v>45938</v>
      </c>
      <c r="D50" s="4">
        <v>45938</v>
      </c>
      <c r="E50" s="5"/>
      <c r="F50" s="6"/>
      <c r="H50"/>
    </row>
    <row r="51" spans="1:8" ht="28.5" customHeight="1">
      <c r="A51" s="2">
        <f>IF(TRIM(Tabel25[[#This Row],[Datum]])&lt;&gt;"",WEEKNUM(Tabel25[[#This Row],[Datum]],2),"")</f>
        <v>41</v>
      </c>
      <c r="B51" s="3">
        <f>IF(TRIM(Tabel25[[#This Row],[Datum]])&lt;&gt;"",(+Tabel25[[#This Row],[Datum]]-DATE(2025,8,20))/7,"")</f>
        <v>7.1428571428571432</v>
      </c>
      <c r="C51" s="32">
        <f>IF(TRIM(Tabel25[[#This Row],[Datum]])&lt;&gt;"",Tabel25[[#This Row],[Datum]],"")</f>
        <v>45939</v>
      </c>
      <c r="D51" s="4">
        <v>45939</v>
      </c>
      <c r="E51" s="5"/>
      <c r="F51" s="6"/>
      <c r="H51"/>
    </row>
    <row r="52" spans="1:8" ht="28.5" customHeight="1">
      <c r="A52" s="2">
        <f>IF(TRIM(Tabel25[[#This Row],[Datum]])&lt;&gt;"",WEEKNUM(Tabel25[[#This Row],[Datum]],2),"")</f>
        <v>41</v>
      </c>
      <c r="B52" s="3">
        <f>IF(TRIM(Tabel25[[#This Row],[Datum]])&lt;&gt;"",(+Tabel25[[#This Row],[Datum]]-DATE(2025,8,20))/7,"")</f>
        <v>7.2857142857142856</v>
      </c>
      <c r="C52" s="32">
        <f>IF(TRIM(Tabel25[[#This Row],[Datum]])&lt;&gt;"",Tabel25[[#This Row],[Datum]],"")</f>
        <v>45940</v>
      </c>
      <c r="D52" s="4">
        <v>45940</v>
      </c>
      <c r="E52" s="5"/>
      <c r="F52" s="6"/>
      <c r="H52"/>
    </row>
    <row r="53" spans="1:8" ht="28.5" customHeight="1">
      <c r="A53" s="2">
        <f>IF(TRIM(Tabel25[[#This Row],[Datum]])&lt;&gt;"",WEEKNUM(Tabel25[[#This Row],[Datum]],2),"")</f>
        <v>42</v>
      </c>
      <c r="B53" s="3">
        <f>IF(TRIM(Tabel25[[#This Row],[Datum]])&lt;&gt;"",(+Tabel25[[#This Row],[Datum]]-DATE(2025,8,20))/7,"")</f>
        <v>7.7142857142857144</v>
      </c>
      <c r="C53" s="32">
        <f>IF(TRIM(Tabel25[[#This Row],[Datum]])&lt;&gt;"",Tabel25[[#This Row],[Datum]],"")</f>
        <v>45943</v>
      </c>
      <c r="D53" s="4">
        <v>45943</v>
      </c>
      <c r="E53" s="5"/>
      <c r="F53" s="6" t="s">
        <v>25</v>
      </c>
      <c r="G53" s="5" t="s">
        <v>9</v>
      </c>
      <c r="H53"/>
    </row>
    <row r="54" spans="1:8" ht="28.5" customHeight="1">
      <c r="A54" s="2">
        <f>IF(TRIM(Tabel25[[#This Row],[Datum]])&lt;&gt;"",WEEKNUM(Tabel25[[#This Row],[Datum]],2),"")</f>
        <v>42</v>
      </c>
      <c r="B54" s="3">
        <f>IF(TRIM(Tabel25[[#This Row],[Datum]])&lt;&gt;"",(+Tabel25[[#This Row],[Datum]]-DATE(2025,8,20))/7,"")</f>
        <v>7.7142857142857144</v>
      </c>
      <c r="C54" s="32">
        <f>IF(TRIM(Tabel25[[#This Row],[Datum]])&lt;&gt;"",Tabel25[[#This Row],[Datum]],"")</f>
        <v>45943</v>
      </c>
      <c r="D54" s="4">
        <v>45943</v>
      </c>
      <c r="E54" s="5"/>
      <c r="F54" s="6"/>
      <c r="H54"/>
    </row>
    <row r="55" spans="1:8" ht="28.5" customHeight="1">
      <c r="A55" s="2">
        <f>IF(TRIM(Tabel25[[#This Row],[Datum]])&lt;&gt;"",WEEKNUM(Tabel25[[#This Row],[Datum]],2),"")</f>
        <v>42</v>
      </c>
      <c r="B55" s="3">
        <f>IF(TRIM(Tabel25[[#This Row],[Datum]])&lt;&gt;"",(+Tabel25[[#This Row],[Datum]]-DATE(2025,8,20))/7,"")</f>
        <v>7.8571428571428568</v>
      </c>
      <c r="C55" s="32">
        <f>IF(TRIM(Tabel25[[#This Row],[Datum]])&lt;&gt;"",Tabel25[[#This Row],[Datum]],"")</f>
        <v>45944</v>
      </c>
      <c r="D55" s="4">
        <v>45944</v>
      </c>
      <c r="E55" s="5"/>
      <c r="F55" s="6"/>
      <c r="H55"/>
    </row>
    <row r="56" spans="1:8" ht="28.5" customHeight="1">
      <c r="A56" s="2">
        <f>IF(TRIM(Tabel25[[#This Row],[Datum]])&lt;&gt;"",WEEKNUM(Tabel25[[#This Row],[Datum]],2),"")</f>
        <v>42</v>
      </c>
      <c r="B56" s="3">
        <f>IF(TRIM(Tabel25[[#This Row],[Datum]])&lt;&gt;"",(+Tabel25[[#This Row],[Datum]]-DATE(2025,8,20))/7,"")</f>
        <v>8</v>
      </c>
      <c r="C56" s="32">
        <f>IF(TRIM(Tabel25[[#This Row],[Datum]])&lt;&gt;"",Tabel25[[#This Row],[Datum]],"")</f>
        <v>45945</v>
      </c>
      <c r="D56" s="4">
        <v>45945</v>
      </c>
      <c r="E56" s="5"/>
      <c r="F56" s="6"/>
      <c r="H56"/>
    </row>
    <row r="57" spans="1:8" ht="28.5" customHeight="1">
      <c r="A57" s="2">
        <f>IF(TRIM(Tabel25[[#This Row],[Datum]])&lt;&gt;"",WEEKNUM(Tabel25[[#This Row],[Datum]],2),"")</f>
        <v>42</v>
      </c>
      <c r="B57" s="3">
        <f>IF(TRIM(Tabel25[[#This Row],[Datum]])&lt;&gt;"",(+Tabel25[[#This Row],[Datum]]-DATE(2025,8,20))/7,"")</f>
        <v>8.1428571428571423</v>
      </c>
      <c r="C57" s="32">
        <f>IF(TRIM(Tabel25[[#This Row],[Datum]])&lt;&gt;"",Tabel25[[#This Row],[Datum]],"")</f>
        <v>45946</v>
      </c>
      <c r="D57" s="4">
        <v>45946</v>
      </c>
      <c r="E57" s="5"/>
      <c r="F57" s="6"/>
      <c r="H57"/>
    </row>
    <row r="58" spans="1:8" ht="28.5" customHeight="1">
      <c r="A58" s="2">
        <f>IF(TRIM(Tabel25[[#This Row],[Datum]])&lt;&gt;"",WEEKNUM(Tabel25[[#This Row],[Datum]],2),"")</f>
        <v>42</v>
      </c>
      <c r="B58" s="3">
        <f>IF(TRIM(Tabel25[[#This Row],[Datum]])&lt;&gt;"",(+Tabel25[[#This Row],[Datum]]-DATE(2025,8,20))/7,"")</f>
        <v>8.2857142857142865</v>
      </c>
      <c r="C58" s="32">
        <f>IF(TRIM(Tabel25[[#This Row],[Datum]])&lt;&gt;"",Tabel25[[#This Row],[Datum]],"")</f>
        <v>45947</v>
      </c>
      <c r="D58" s="4">
        <v>45947</v>
      </c>
      <c r="E58" s="5"/>
      <c r="F58" s="6"/>
      <c r="H58"/>
    </row>
    <row r="59" spans="1:8" ht="28.5" customHeight="1">
      <c r="A59" s="2">
        <f>IF(TRIM(Tabel25[[#This Row],[Datum]])&lt;&gt;"",WEEKNUM(Tabel25[[#This Row],[Datum]],2),"")</f>
        <v>43</v>
      </c>
      <c r="B59" s="3">
        <f>IF(TRIM(Tabel25[[#This Row],[Datum]])&lt;&gt;"",(+Tabel25[[#This Row],[Datum]]-DATE(2025,8,20))/7,"")</f>
        <v>8.7142857142857135</v>
      </c>
      <c r="C59" s="32">
        <f>IF(TRIM(Tabel25[[#This Row],[Datum]])&lt;&gt;"",Tabel25[[#This Row],[Datum]],"")</f>
        <v>45950</v>
      </c>
      <c r="D59" s="4">
        <v>45950</v>
      </c>
      <c r="E59" s="5"/>
      <c r="F59" s="6" t="s">
        <v>25</v>
      </c>
      <c r="G59" s="5" t="s">
        <v>9</v>
      </c>
      <c r="H59"/>
    </row>
    <row r="60" spans="1:8" ht="28.5" customHeight="1">
      <c r="A60" s="2">
        <f>IF(TRIM(Tabel25[[#This Row],[Datum]])&lt;&gt;"",WEEKNUM(Tabel25[[#This Row],[Datum]],2),"")</f>
        <v>43</v>
      </c>
      <c r="B60" s="3">
        <f>IF(TRIM(Tabel25[[#This Row],[Datum]])&lt;&gt;"",(+Tabel25[[#This Row],[Datum]]-DATE(2025,8,20))/7,"")</f>
        <v>8.7142857142857135</v>
      </c>
      <c r="C60" s="32">
        <f>IF(TRIM(Tabel25[[#This Row],[Datum]])&lt;&gt;"",Tabel25[[#This Row],[Datum]],"")</f>
        <v>45950</v>
      </c>
      <c r="D60" s="4">
        <v>45950</v>
      </c>
      <c r="E60" s="5"/>
      <c r="F60" s="6"/>
      <c r="H60"/>
    </row>
    <row r="61" spans="1:8" ht="28.5" customHeight="1">
      <c r="A61" s="2">
        <f>IF(TRIM(Tabel25[[#This Row],[Datum]])&lt;&gt;"",WEEKNUM(Tabel25[[#This Row],[Datum]],2),"")</f>
        <v>43</v>
      </c>
      <c r="B61" s="3">
        <f>IF(TRIM(Tabel25[[#This Row],[Datum]])&lt;&gt;"",(+Tabel25[[#This Row],[Datum]]-DATE(2025,8,20))/7,"")</f>
        <v>8.8571428571428577</v>
      </c>
      <c r="C61" s="32">
        <f>IF(TRIM(Tabel25[[#This Row],[Datum]])&lt;&gt;"",Tabel25[[#This Row],[Datum]],"")</f>
        <v>45951</v>
      </c>
      <c r="D61" s="4">
        <v>45951</v>
      </c>
      <c r="E61" s="5"/>
      <c r="F61" s="6"/>
      <c r="H61"/>
    </row>
    <row r="62" spans="1:8" ht="28.5" customHeight="1">
      <c r="A62" s="2">
        <f>IF(TRIM(Tabel25[[#This Row],[Datum]])&lt;&gt;"",WEEKNUM(Tabel25[[#This Row],[Datum]],2),"")</f>
        <v>43</v>
      </c>
      <c r="B62" s="3">
        <f>IF(TRIM(Tabel25[[#This Row],[Datum]])&lt;&gt;"",(+Tabel25[[#This Row],[Datum]]-DATE(2025,8,20))/7,"")</f>
        <v>9</v>
      </c>
      <c r="C62" s="32">
        <f>IF(TRIM(Tabel25[[#This Row],[Datum]])&lt;&gt;"",Tabel25[[#This Row],[Datum]],"")</f>
        <v>45952</v>
      </c>
      <c r="D62" s="4">
        <v>45952</v>
      </c>
      <c r="E62" s="5"/>
      <c r="F62" s="6"/>
      <c r="H62"/>
    </row>
    <row r="63" spans="1:8" ht="28.5" customHeight="1">
      <c r="A63" s="2">
        <f>IF(TRIM(Tabel25[[#This Row],[Datum]])&lt;&gt;"",WEEKNUM(Tabel25[[#This Row],[Datum]],2),"")</f>
        <v>43</v>
      </c>
      <c r="B63" s="3">
        <f>IF(TRIM(Tabel25[[#This Row],[Datum]])&lt;&gt;"",(+Tabel25[[#This Row],[Datum]]-DATE(2025,8,20))/7,"")</f>
        <v>9.1428571428571423</v>
      </c>
      <c r="C63" s="32">
        <f>IF(TRIM(Tabel25[[#This Row],[Datum]])&lt;&gt;"",Tabel25[[#This Row],[Datum]],"")</f>
        <v>45953</v>
      </c>
      <c r="D63" s="4">
        <v>45953</v>
      </c>
      <c r="E63" s="5"/>
      <c r="F63" s="6"/>
      <c r="H63"/>
    </row>
    <row r="64" spans="1:8" ht="28.5" customHeight="1">
      <c r="A64" s="2">
        <f>IF(TRIM(Tabel25[[#This Row],[Datum]])&lt;&gt;"",WEEKNUM(Tabel25[[#This Row],[Datum]],2),"")</f>
        <v>43</v>
      </c>
      <c r="B64" s="3">
        <f>IF(TRIM(Tabel25[[#This Row],[Datum]])&lt;&gt;"",(+Tabel25[[#This Row],[Datum]]-DATE(2025,8,20))/7,"")</f>
        <v>9.2857142857142865</v>
      </c>
      <c r="C64" s="32">
        <f>IF(TRIM(Tabel25[[#This Row],[Datum]])&lt;&gt;"",Tabel25[[#This Row],[Datum]],"")</f>
        <v>45954</v>
      </c>
      <c r="D64" s="4">
        <v>45954</v>
      </c>
      <c r="E64" s="5"/>
      <c r="F64" s="6"/>
      <c r="H64"/>
    </row>
    <row r="65" spans="1:8" ht="28.5" customHeight="1">
      <c r="A65" s="2">
        <f>IF(TRIM(Tabel25[[#This Row],[Datum]])&lt;&gt;"",WEEKNUM(Tabel25[[#This Row],[Datum]],2),"")</f>
        <v>44</v>
      </c>
      <c r="B65" s="3">
        <f>IF(TRIM(Tabel25[[#This Row],[Datum]])&lt;&gt;"",(+Tabel25[[#This Row],[Datum]]-DATE(2025,8,20))/7,"")</f>
        <v>9.7142857142857135</v>
      </c>
      <c r="C65" s="32">
        <f>IF(TRIM(Tabel25[[#This Row],[Datum]])&lt;&gt;"",Tabel25[[#This Row],[Datum]],"")</f>
        <v>45957</v>
      </c>
      <c r="D65" s="4">
        <v>45957</v>
      </c>
      <c r="E65" s="5"/>
      <c r="F65" s="6" t="s">
        <v>25</v>
      </c>
      <c r="G65" s="5" t="s">
        <v>9</v>
      </c>
      <c r="H65"/>
    </row>
    <row r="66" spans="1:8" ht="28.5" customHeight="1">
      <c r="A66" s="2">
        <f>IF(TRIM(Tabel25[[#This Row],[Datum]])&lt;&gt;"",WEEKNUM(Tabel25[[#This Row],[Datum]],2),"")</f>
        <v>44</v>
      </c>
      <c r="B66" s="3">
        <f>IF(TRIM(Tabel25[[#This Row],[Datum]])&lt;&gt;"",(+Tabel25[[#This Row],[Datum]]-DATE(2025,8,20))/7,"")</f>
        <v>9.7142857142857135</v>
      </c>
      <c r="C66" s="32">
        <f>IF(TRIM(Tabel25[[#This Row],[Datum]])&lt;&gt;"",Tabel25[[#This Row],[Datum]],"")</f>
        <v>45957</v>
      </c>
      <c r="D66" s="4">
        <v>45957</v>
      </c>
      <c r="E66" s="5"/>
      <c r="F66" s="6"/>
      <c r="H66"/>
    </row>
    <row r="67" spans="1:8" ht="28.5" customHeight="1">
      <c r="A67" s="2">
        <f>IF(TRIM(Tabel25[[#This Row],[Datum]])&lt;&gt;"",WEEKNUM(Tabel25[[#This Row],[Datum]],2),"")</f>
        <v>44</v>
      </c>
      <c r="B67" s="3">
        <f>IF(TRIM(Tabel25[[#This Row],[Datum]])&lt;&gt;"",(+Tabel25[[#This Row],[Datum]]-DATE(2025,8,20))/7,"")</f>
        <v>9.8571428571428577</v>
      </c>
      <c r="C67" s="32">
        <f>IF(TRIM(Tabel25[[#This Row],[Datum]])&lt;&gt;"",Tabel25[[#This Row],[Datum]],"")</f>
        <v>45958</v>
      </c>
      <c r="D67" s="4">
        <v>45958</v>
      </c>
      <c r="E67" s="5"/>
      <c r="F67" s="6"/>
      <c r="H67"/>
    </row>
    <row r="68" spans="1:8" ht="28.5" customHeight="1">
      <c r="A68" s="2">
        <f>IF(TRIM(Tabel25[[#This Row],[Datum]])&lt;&gt;"",WEEKNUM(Tabel25[[#This Row],[Datum]],2),"")</f>
        <v>44</v>
      </c>
      <c r="B68" s="3">
        <f>IF(TRIM(Tabel25[[#This Row],[Datum]])&lt;&gt;"",(+Tabel25[[#This Row],[Datum]]-DATE(2025,8,20))/7,"")</f>
        <v>10</v>
      </c>
      <c r="C68" s="32">
        <f>IF(TRIM(Tabel25[[#This Row],[Datum]])&lt;&gt;"",Tabel25[[#This Row],[Datum]],"")</f>
        <v>45959</v>
      </c>
      <c r="D68" s="4">
        <v>45959</v>
      </c>
      <c r="E68" s="5"/>
      <c r="F68" s="6"/>
      <c r="H68"/>
    </row>
    <row r="69" spans="1:8" ht="28.5" customHeight="1">
      <c r="A69" s="2">
        <f>IF(TRIM(Tabel25[[#This Row],[Datum]])&lt;&gt;"",WEEKNUM(Tabel25[[#This Row],[Datum]],2),"")</f>
        <v>44</v>
      </c>
      <c r="B69" s="3">
        <f>IF(TRIM(Tabel25[[#This Row],[Datum]])&lt;&gt;"",(+Tabel25[[#This Row],[Datum]]-DATE(2025,8,20))/7,"")</f>
        <v>10.142857142857142</v>
      </c>
      <c r="C69" s="32">
        <f>IF(TRIM(Tabel25[[#This Row],[Datum]])&lt;&gt;"",Tabel25[[#This Row],[Datum]],"")</f>
        <v>45960</v>
      </c>
      <c r="D69" s="4">
        <v>45960</v>
      </c>
      <c r="E69" s="5"/>
      <c r="F69" s="6"/>
      <c r="H69"/>
    </row>
    <row r="70" spans="1:8" ht="28.5" customHeight="1">
      <c r="A70" s="2">
        <f>IF(TRIM(Tabel25[[#This Row],[Datum]])&lt;&gt;"",WEEKNUM(Tabel25[[#This Row],[Datum]],2),"")</f>
        <v>44</v>
      </c>
      <c r="B70" s="3">
        <f>IF(TRIM(Tabel25[[#This Row],[Datum]])&lt;&gt;"",(+Tabel25[[#This Row],[Datum]]-DATE(2025,8,20))/7,"")</f>
        <v>10.285714285714286</v>
      </c>
      <c r="C70" s="32">
        <f>IF(TRIM(Tabel25[[#This Row],[Datum]])&lt;&gt;"",Tabel25[[#This Row],[Datum]],"")</f>
        <v>45961</v>
      </c>
      <c r="D70" s="4">
        <v>45961</v>
      </c>
      <c r="E70" s="5"/>
      <c r="F70" s="6"/>
      <c r="H70"/>
    </row>
    <row r="71" spans="1:8" ht="28.5" customHeight="1">
      <c r="A71" s="2">
        <f>IF(TRIM(Tabel25[[#This Row],[Datum]])&lt;&gt;"",WEEKNUM(Tabel25[[#This Row],[Datum]],2),"")</f>
        <v>45</v>
      </c>
      <c r="B71" s="3">
        <f>IF(TRIM(Tabel25[[#This Row],[Datum]])&lt;&gt;"",(+Tabel25[[#This Row],[Datum]]-DATE(2025,8,20))/7,"")</f>
        <v>10.714285714285714</v>
      </c>
      <c r="C71" s="32">
        <f>IF(TRIM(Tabel25[[#This Row],[Datum]])&lt;&gt;"",Tabel25[[#This Row],[Datum]],"")</f>
        <v>45964</v>
      </c>
      <c r="D71" s="4">
        <v>45964</v>
      </c>
      <c r="E71" s="5"/>
      <c r="F71" s="6" t="s">
        <v>25</v>
      </c>
      <c r="G71" s="5" t="s">
        <v>9</v>
      </c>
      <c r="H71"/>
    </row>
    <row r="72" spans="1:8" ht="28.5" customHeight="1">
      <c r="A72" s="2">
        <f>IF(TRIM(Tabel25[[#This Row],[Datum]])&lt;&gt;"",WEEKNUM(Tabel25[[#This Row],[Datum]],2),"")</f>
        <v>45</v>
      </c>
      <c r="B72" s="3">
        <f>IF(TRIM(Tabel25[[#This Row],[Datum]])&lt;&gt;"",(+Tabel25[[#This Row],[Datum]]-DATE(2025,8,20))/7,"")</f>
        <v>10.714285714285714</v>
      </c>
      <c r="C72" s="32">
        <f>IF(TRIM(Tabel25[[#This Row],[Datum]])&lt;&gt;"",Tabel25[[#This Row],[Datum]],"")</f>
        <v>45964</v>
      </c>
      <c r="D72" s="4">
        <v>45964</v>
      </c>
      <c r="E72" s="5"/>
      <c r="F72" s="6"/>
      <c r="H72"/>
    </row>
    <row r="73" spans="1:8" ht="28.5" customHeight="1">
      <c r="A73" s="2">
        <f>IF(TRIM(Tabel25[[#This Row],[Datum]])&lt;&gt;"",WEEKNUM(Tabel25[[#This Row],[Datum]],2),"")</f>
        <v>45</v>
      </c>
      <c r="B73" s="3">
        <f>IF(TRIM(Tabel25[[#This Row],[Datum]])&lt;&gt;"",(+Tabel25[[#This Row],[Datum]]-DATE(2025,8,20))/7,"")</f>
        <v>10.857142857142858</v>
      </c>
      <c r="C73" s="32">
        <f>IF(TRIM(Tabel25[[#This Row],[Datum]])&lt;&gt;"",Tabel25[[#This Row],[Datum]],"")</f>
        <v>45965</v>
      </c>
      <c r="D73" s="4">
        <v>45965</v>
      </c>
      <c r="E73" s="5"/>
      <c r="F73" s="6"/>
      <c r="H73"/>
    </row>
    <row r="74" spans="1:8" ht="28.5" customHeight="1">
      <c r="A74" s="2">
        <f>IF(TRIM(Tabel25[[#This Row],[Datum]])&lt;&gt;"",WEEKNUM(Tabel25[[#This Row],[Datum]],2),"")</f>
        <v>45</v>
      </c>
      <c r="B74" s="3">
        <f>IF(TRIM(Tabel25[[#This Row],[Datum]])&lt;&gt;"",(+Tabel25[[#This Row],[Datum]]-DATE(2025,8,20))/7,"")</f>
        <v>11</v>
      </c>
      <c r="C74" s="32">
        <f>IF(TRIM(Tabel25[[#This Row],[Datum]])&lt;&gt;"",Tabel25[[#This Row],[Datum]],"")</f>
        <v>45966</v>
      </c>
      <c r="D74" s="4">
        <v>45966</v>
      </c>
      <c r="E74" s="5"/>
      <c r="F74" s="6"/>
      <c r="H74"/>
    </row>
    <row r="75" spans="1:8" ht="28.5" customHeight="1">
      <c r="A75" s="2">
        <f>IF(TRIM(Tabel25[[#This Row],[Datum]])&lt;&gt;"",WEEKNUM(Tabel25[[#This Row],[Datum]],2),"")</f>
        <v>45</v>
      </c>
      <c r="B75" s="3">
        <f>IF(TRIM(Tabel25[[#This Row],[Datum]])&lt;&gt;"",(+Tabel25[[#This Row],[Datum]]-DATE(2025,8,20))/7,"")</f>
        <v>11.142857142857142</v>
      </c>
      <c r="C75" s="32">
        <f>IF(TRIM(Tabel25[[#This Row],[Datum]])&lt;&gt;"",Tabel25[[#This Row],[Datum]],"")</f>
        <v>45967</v>
      </c>
      <c r="D75" s="4">
        <v>45967</v>
      </c>
      <c r="E75" s="5"/>
      <c r="F75" s="6"/>
      <c r="H75"/>
    </row>
    <row r="76" spans="1:8" ht="28.5" customHeight="1">
      <c r="A76" s="2">
        <f>IF(TRIM(Tabel25[[#This Row],[Datum]])&lt;&gt;"",WEEKNUM(Tabel25[[#This Row],[Datum]],2),"")</f>
        <v>45</v>
      </c>
      <c r="B76" s="3">
        <f>IF(TRIM(Tabel25[[#This Row],[Datum]])&lt;&gt;"",(+Tabel25[[#This Row],[Datum]]-DATE(2025,8,20))/7,"")</f>
        <v>11.285714285714286</v>
      </c>
      <c r="C76" s="32">
        <f>IF(TRIM(Tabel25[[#This Row],[Datum]])&lt;&gt;"",Tabel25[[#This Row],[Datum]],"")</f>
        <v>45968</v>
      </c>
      <c r="D76" s="4">
        <v>45968</v>
      </c>
      <c r="E76" s="5"/>
      <c r="F76" s="6"/>
      <c r="H76"/>
    </row>
    <row r="77" spans="1:8" ht="28.5" customHeight="1">
      <c r="A77" s="2">
        <f>IF(TRIM(Tabel25[[#This Row],[Datum]])&lt;&gt;"",WEEKNUM(Tabel25[[#This Row],[Datum]],2),"")</f>
        <v>46</v>
      </c>
      <c r="B77" s="3">
        <f>IF(TRIM(Tabel25[[#This Row],[Datum]])&lt;&gt;"",(+Tabel25[[#This Row],[Datum]]-DATE(2025,8,20))/7,"")</f>
        <v>11.714285714285714</v>
      </c>
      <c r="C77" s="32">
        <f>IF(TRIM(Tabel25[[#This Row],[Datum]])&lt;&gt;"",Tabel25[[#This Row],[Datum]],"")</f>
        <v>45971</v>
      </c>
      <c r="D77" s="4">
        <v>45971</v>
      </c>
      <c r="E77" s="5"/>
      <c r="F77" s="6" t="s">
        <v>25</v>
      </c>
      <c r="G77" s="5" t="s">
        <v>9</v>
      </c>
      <c r="H77"/>
    </row>
    <row r="78" spans="1:8" ht="28.5" customHeight="1">
      <c r="A78" s="2">
        <f>IF(TRIM(Tabel25[[#This Row],[Datum]])&lt;&gt;"",WEEKNUM(Tabel25[[#This Row],[Datum]],2),"")</f>
        <v>46</v>
      </c>
      <c r="B78" s="3">
        <f>IF(TRIM(Tabel25[[#This Row],[Datum]])&lt;&gt;"",(+Tabel25[[#This Row],[Datum]]-DATE(2025,8,20))/7,"")</f>
        <v>11.714285714285714</v>
      </c>
      <c r="C78" s="32">
        <f>IF(TRIM(Tabel25[[#This Row],[Datum]])&lt;&gt;"",Tabel25[[#This Row],[Datum]],"")</f>
        <v>45971</v>
      </c>
      <c r="D78" s="4">
        <v>45971</v>
      </c>
      <c r="E78" s="5"/>
      <c r="F78" s="6"/>
      <c r="H78"/>
    </row>
    <row r="79" spans="1:8" ht="28.5" customHeight="1">
      <c r="A79" s="2">
        <f>IF(TRIM(Tabel25[[#This Row],[Datum]])&lt;&gt;"",WEEKNUM(Tabel25[[#This Row],[Datum]],2),"")</f>
        <v>46</v>
      </c>
      <c r="B79" s="3">
        <f>IF(TRIM(Tabel25[[#This Row],[Datum]])&lt;&gt;"",(+Tabel25[[#This Row],[Datum]]-DATE(2025,8,20))/7,"")</f>
        <v>11.857142857142858</v>
      </c>
      <c r="C79" s="32">
        <f>IF(TRIM(Tabel25[[#This Row],[Datum]])&lt;&gt;"",Tabel25[[#This Row],[Datum]],"")</f>
        <v>45972</v>
      </c>
      <c r="D79" s="4">
        <v>45972</v>
      </c>
      <c r="E79" s="5"/>
      <c r="F79" s="6"/>
      <c r="H79"/>
    </row>
    <row r="80" spans="1:8" ht="28.5" customHeight="1">
      <c r="A80" s="2">
        <f>IF(TRIM(Tabel25[[#This Row],[Datum]])&lt;&gt;"",WEEKNUM(Tabel25[[#This Row],[Datum]],2),"")</f>
        <v>46</v>
      </c>
      <c r="B80" s="3">
        <f>IF(TRIM(Tabel25[[#This Row],[Datum]])&lt;&gt;"",(+Tabel25[[#This Row],[Datum]]-DATE(2025,8,20))/7,"")</f>
        <v>12</v>
      </c>
      <c r="C80" s="32">
        <f>IF(TRIM(Tabel25[[#This Row],[Datum]])&lt;&gt;"",Tabel25[[#This Row],[Datum]],"")</f>
        <v>45973</v>
      </c>
      <c r="D80" s="4">
        <v>45973</v>
      </c>
      <c r="E80" s="5"/>
      <c r="F80" s="6"/>
      <c r="H80"/>
    </row>
    <row r="81" spans="1:8" ht="28.5" customHeight="1">
      <c r="A81" s="2">
        <f>IF(TRIM(Tabel25[[#This Row],[Datum]])&lt;&gt;"",WEEKNUM(Tabel25[[#This Row],[Datum]],2),"")</f>
        <v>46</v>
      </c>
      <c r="B81" s="3">
        <f>IF(TRIM(Tabel25[[#This Row],[Datum]])&lt;&gt;"",(+Tabel25[[#This Row],[Datum]]-DATE(2025,8,20))/7,"")</f>
        <v>12.142857142857142</v>
      </c>
      <c r="C81" s="32">
        <f>IF(TRIM(Tabel25[[#This Row],[Datum]])&lt;&gt;"",Tabel25[[#This Row],[Datum]],"")</f>
        <v>45974</v>
      </c>
      <c r="D81" s="4">
        <v>45974</v>
      </c>
      <c r="E81" s="5"/>
      <c r="F81" s="6"/>
      <c r="H81"/>
    </row>
    <row r="82" spans="1:8" ht="28.5" customHeight="1">
      <c r="A82" s="2">
        <f>IF(TRIM(Tabel25[[#This Row],[Datum]])&lt;&gt;"",WEEKNUM(Tabel25[[#This Row],[Datum]],2),"")</f>
        <v>46</v>
      </c>
      <c r="B82" s="3">
        <f>IF(TRIM(Tabel25[[#This Row],[Datum]])&lt;&gt;"",(+Tabel25[[#This Row],[Datum]]-DATE(2025,8,20))/7,"")</f>
        <v>12.285714285714286</v>
      </c>
      <c r="C82" s="32">
        <f>IF(TRIM(Tabel25[[#This Row],[Datum]])&lt;&gt;"",Tabel25[[#This Row],[Datum]],"")</f>
        <v>45975</v>
      </c>
      <c r="D82" s="4">
        <v>45975</v>
      </c>
      <c r="E82" s="5"/>
      <c r="F82" s="6"/>
      <c r="H82"/>
    </row>
    <row r="83" spans="1:8" ht="28.5" customHeight="1">
      <c r="A83" s="2">
        <f>IF(TRIM(Tabel25[[#This Row],[Datum]])&lt;&gt;"",WEEKNUM(Tabel25[[#This Row],[Datum]],2),"")</f>
        <v>47</v>
      </c>
      <c r="B83" s="3">
        <f>IF(TRIM(Tabel25[[#This Row],[Datum]])&lt;&gt;"",(+Tabel25[[#This Row],[Datum]]-DATE(2025,8,20))/7,"")</f>
        <v>12.714285714285714</v>
      </c>
      <c r="C83" s="32">
        <f>IF(TRIM(Tabel25[[#This Row],[Datum]])&lt;&gt;"",Tabel25[[#This Row],[Datum]],"")</f>
        <v>45978</v>
      </c>
      <c r="D83" s="4">
        <v>45978</v>
      </c>
      <c r="E83" s="5"/>
      <c r="F83" s="6" t="s">
        <v>25</v>
      </c>
      <c r="G83" s="5" t="s">
        <v>9</v>
      </c>
      <c r="H83"/>
    </row>
    <row r="84" spans="1:8" ht="28.5" customHeight="1">
      <c r="A84" s="2">
        <f>IF(TRIM(Tabel25[[#This Row],[Datum]])&lt;&gt;"",WEEKNUM(Tabel25[[#This Row],[Datum]],2),"")</f>
        <v>47</v>
      </c>
      <c r="B84" s="3">
        <f>IF(TRIM(Tabel25[[#This Row],[Datum]])&lt;&gt;"",(+Tabel25[[#This Row],[Datum]]-DATE(2025,8,20))/7,"")</f>
        <v>12.714285714285714</v>
      </c>
      <c r="C84" s="32">
        <f>IF(TRIM(Tabel25[[#This Row],[Datum]])&lt;&gt;"",Tabel25[[#This Row],[Datum]],"")</f>
        <v>45978</v>
      </c>
      <c r="D84" s="4">
        <v>45978</v>
      </c>
      <c r="E84" s="5"/>
      <c r="F84" s="6"/>
      <c r="H84"/>
    </row>
    <row r="85" spans="1:8" ht="28.5" customHeight="1">
      <c r="A85" s="2">
        <f>IF(TRIM(Tabel25[[#This Row],[Datum]])&lt;&gt;"",WEEKNUM(Tabel25[[#This Row],[Datum]],2),"")</f>
        <v>47</v>
      </c>
      <c r="B85" s="3">
        <f>IF(TRIM(Tabel25[[#This Row],[Datum]])&lt;&gt;"",(+Tabel25[[#This Row],[Datum]]-DATE(2025,8,20))/7,"")</f>
        <v>12.857142857142858</v>
      </c>
      <c r="C85" s="32">
        <f>IF(TRIM(Tabel25[[#This Row],[Datum]])&lt;&gt;"",Tabel25[[#This Row],[Datum]],"")</f>
        <v>45979</v>
      </c>
      <c r="D85" s="4">
        <v>45979</v>
      </c>
      <c r="E85" s="5"/>
      <c r="F85" s="6"/>
      <c r="H85"/>
    </row>
    <row r="86" spans="1:8" ht="28.5" customHeight="1">
      <c r="A86" s="2">
        <f>IF(TRIM(Tabel25[[#This Row],[Datum]])&lt;&gt;"",WEEKNUM(Tabel25[[#This Row],[Datum]],2),"")</f>
        <v>47</v>
      </c>
      <c r="B86" s="3">
        <f>IF(TRIM(Tabel25[[#This Row],[Datum]])&lt;&gt;"",(+Tabel25[[#This Row],[Datum]]-DATE(2025,8,20))/7,"")</f>
        <v>13</v>
      </c>
      <c r="C86" s="32">
        <f>IF(TRIM(Tabel25[[#This Row],[Datum]])&lt;&gt;"",Tabel25[[#This Row],[Datum]],"")</f>
        <v>45980</v>
      </c>
      <c r="D86" s="4">
        <v>45980</v>
      </c>
      <c r="E86" s="5"/>
      <c r="F86" s="6"/>
      <c r="H86"/>
    </row>
    <row r="87" spans="1:8" ht="28.5" customHeight="1">
      <c r="A87" s="2">
        <f>IF(TRIM(Tabel25[[#This Row],[Datum]])&lt;&gt;"",WEEKNUM(Tabel25[[#This Row],[Datum]],2),"")</f>
        <v>47</v>
      </c>
      <c r="B87" s="3">
        <f>IF(TRIM(Tabel25[[#This Row],[Datum]])&lt;&gt;"",(+Tabel25[[#This Row],[Datum]]-DATE(2025,8,20))/7,"")</f>
        <v>13.142857142857142</v>
      </c>
      <c r="C87" s="32">
        <f>IF(TRIM(Tabel25[[#This Row],[Datum]])&lt;&gt;"",Tabel25[[#This Row],[Datum]],"")</f>
        <v>45981</v>
      </c>
      <c r="D87" s="4">
        <v>45981</v>
      </c>
      <c r="E87" s="5"/>
      <c r="F87" s="6"/>
      <c r="H87"/>
    </row>
    <row r="88" spans="1:8" ht="28.5" customHeight="1">
      <c r="A88" s="2">
        <f>IF(TRIM(Tabel25[[#This Row],[Datum]])&lt;&gt;"",WEEKNUM(Tabel25[[#This Row],[Datum]],2),"")</f>
        <v>47</v>
      </c>
      <c r="B88" s="3">
        <f>IF(TRIM(Tabel25[[#This Row],[Datum]])&lt;&gt;"",(+Tabel25[[#This Row],[Datum]]-DATE(2025,8,20))/7,"")</f>
        <v>13.285714285714286</v>
      </c>
      <c r="C88" s="32">
        <f>IF(TRIM(Tabel25[[#This Row],[Datum]])&lt;&gt;"",Tabel25[[#This Row],[Datum]],"")</f>
        <v>45982</v>
      </c>
      <c r="D88" s="4">
        <v>45982</v>
      </c>
      <c r="E88" s="5"/>
      <c r="F88" s="6"/>
      <c r="H88"/>
    </row>
    <row r="89" spans="1:8" ht="28.5" customHeight="1">
      <c r="A89" s="2">
        <f>IF(TRIM(Tabel25[[#This Row],[Datum]])&lt;&gt;"",WEEKNUM(Tabel25[[#This Row],[Datum]],2),"")</f>
        <v>48</v>
      </c>
      <c r="B89" s="3">
        <f>IF(TRIM(Tabel25[[#This Row],[Datum]])&lt;&gt;"",(+Tabel25[[#This Row],[Datum]]-DATE(2025,8,20))/7,"")</f>
        <v>13.714285714285714</v>
      </c>
      <c r="C89" s="32">
        <f>IF(TRIM(Tabel25[[#This Row],[Datum]])&lt;&gt;"",Tabel25[[#This Row],[Datum]],"")</f>
        <v>45985</v>
      </c>
      <c r="D89" s="4">
        <v>45985</v>
      </c>
      <c r="E89" s="5"/>
      <c r="F89" s="6" t="s">
        <v>25</v>
      </c>
      <c r="G89" s="5" t="s">
        <v>9</v>
      </c>
      <c r="H89"/>
    </row>
    <row r="90" spans="1:8" ht="28.5" customHeight="1">
      <c r="A90" s="2">
        <f>IF(TRIM(Tabel25[[#This Row],[Datum]])&lt;&gt;"",WEEKNUM(Tabel25[[#This Row],[Datum]],2),"")</f>
        <v>48</v>
      </c>
      <c r="B90" s="3">
        <f>IF(TRIM(Tabel25[[#This Row],[Datum]])&lt;&gt;"",(+Tabel25[[#This Row],[Datum]]-DATE(2025,8,20))/7,"")</f>
        <v>13.714285714285714</v>
      </c>
      <c r="C90" s="32">
        <f>IF(TRIM(Tabel25[[#This Row],[Datum]])&lt;&gt;"",Tabel25[[#This Row],[Datum]],"")</f>
        <v>45985</v>
      </c>
      <c r="D90" s="4">
        <v>45985</v>
      </c>
      <c r="E90" s="5"/>
      <c r="F90" s="6"/>
      <c r="H90"/>
    </row>
    <row r="91" spans="1:8" ht="28.5" customHeight="1">
      <c r="A91" s="2">
        <f>IF(TRIM(Tabel25[[#This Row],[Datum]])&lt;&gt;"",WEEKNUM(Tabel25[[#This Row],[Datum]],2),"")</f>
        <v>48</v>
      </c>
      <c r="B91" s="3">
        <f>IF(TRIM(Tabel25[[#This Row],[Datum]])&lt;&gt;"",(+Tabel25[[#This Row],[Datum]]-DATE(2025,8,20))/7,"")</f>
        <v>13.857142857142858</v>
      </c>
      <c r="C91" s="32">
        <f>IF(TRIM(Tabel25[[#This Row],[Datum]])&lt;&gt;"",Tabel25[[#This Row],[Datum]],"")</f>
        <v>45986</v>
      </c>
      <c r="D91" s="4">
        <v>45986</v>
      </c>
      <c r="E91" s="5"/>
      <c r="F91" s="6"/>
      <c r="H91"/>
    </row>
    <row r="92" spans="1:8" ht="28.5" customHeight="1">
      <c r="A92" s="2">
        <f>IF(TRIM(Tabel25[[#This Row],[Datum]])&lt;&gt;"",WEEKNUM(Tabel25[[#This Row],[Datum]],2),"")</f>
        <v>48</v>
      </c>
      <c r="B92" s="3">
        <f>IF(TRIM(Tabel25[[#This Row],[Datum]])&lt;&gt;"",(+Tabel25[[#This Row],[Datum]]-DATE(2025,8,20))/7,"")</f>
        <v>14</v>
      </c>
      <c r="C92" s="32">
        <f>IF(TRIM(Tabel25[[#This Row],[Datum]])&lt;&gt;"",Tabel25[[#This Row],[Datum]],"")</f>
        <v>45987</v>
      </c>
      <c r="D92" s="4">
        <v>45987</v>
      </c>
      <c r="E92" s="5"/>
      <c r="F92" s="6"/>
      <c r="H92"/>
    </row>
    <row r="93" spans="1:8" ht="28.5" customHeight="1">
      <c r="A93" s="2">
        <f>IF(TRIM(Tabel25[[#This Row],[Datum]])&lt;&gt;"",WEEKNUM(Tabel25[[#This Row],[Datum]],2),"")</f>
        <v>48</v>
      </c>
      <c r="B93" s="3">
        <f>IF(TRIM(Tabel25[[#This Row],[Datum]])&lt;&gt;"",(+Tabel25[[#This Row],[Datum]]-DATE(2025,8,20))/7,"")</f>
        <v>14.142857142857142</v>
      </c>
      <c r="C93" s="32">
        <f>IF(TRIM(Tabel25[[#This Row],[Datum]])&lt;&gt;"",Tabel25[[#This Row],[Datum]],"")</f>
        <v>45988</v>
      </c>
      <c r="D93" s="4">
        <v>45988</v>
      </c>
      <c r="E93" s="5"/>
      <c r="F93" s="6"/>
      <c r="H93"/>
    </row>
    <row r="94" spans="1:8" ht="28.5" customHeight="1">
      <c r="A94" s="2">
        <f>IF(TRIM(Tabel25[[#This Row],[Datum]])&lt;&gt;"",WEEKNUM(Tabel25[[#This Row],[Datum]],2),"")</f>
        <v>48</v>
      </c>
      <c r="B94" s="3">
        <f>IF(TRIM(Tabel25[[#This Row],[Datum]])&lt;&gt;"",(+Tabel25[[#This Row],[Datum]]-DATE(2025,8,20))/7,"")</f>
        <v>14.285714285714286</v>
      </c>
      <c r="C94" s="32">
        <f>IF(TRIM(Tabel25[[#This Row],[Datum]])&lt;&gt;"",Tabel25[[#This Row],[Datum]],"")</f>
        <v>45989</v>
      </c>
      <c r="D94" s="4">
        <v>45989</v>
      </c>
      <c r="E94" s="5"/>
      <c r="F94" s="6"/>
      <c r="H94"/>
    </row>
    <row r="95" spans="1:8" ht="28.5" customHeight="1">
      <c r="A95" s="2">
        <f>IF(TRIM(Tabel25[[#This Row],[Datum]])&lt;&gt;"",WEEKNUM(Tabel25[[#This Row],[Datum]],2),"")</f>
        <v>49</v>
      </c>
      <c r="B95" s="3">
        <f>IF(TRIM(Tabel25[[#This Row],[Datum]])&lt;&gt;"",(+Tabel25[[#This Row],[Datum]]-DATE(2025,8,20))/7,"")</f>
        <v>14.714285714285714</v>
      </c>
      <c r="C95" s="32">
        <f>IF(TRIM(Tabel25[[#This Row],[Datum]])&lt;&gt;"",Tabel25[[#This Row],[Datum]],"")</f>
        <v>45992</v>
      </c>
      <c r="D95" s="4">
        <v>45992</v>
      </c>
      <c r="E95" s="5"/>
      <c r="F95" s="6" t="s">
        <v>25</v>
      </c>
      <c r="G95" s="5" t="s">
        <v>9</v>
      </c>
      <c r="H95"/>
    </row>
    <row r="96" spans="1:8" ht="28.5" customHeight="1">
      <c r="A96" s="2">
        <f>IF(TRIM(Tabel25[[#This Row],[Datum]])&lt;&gt;"",WEEKNUM(Tabel25[[#This Row],[Datum]],2),"")</f>
        <v>49</v>
      </c>
      <c r="B96" s="3">
        <f>IF(TRIM(Tabel25[[#This Row],[Datum]])&lt;&gt;"",(+Tabel25[[#This Row],[Datum]]-DATE(2025,8,20))/7,"")</f>
        <v>14.714285714285714</v>
      </c>
      <c r="C96" s="32">
        <f>IF(TRIM(Tabel25[[#This Row],[Datum]])&lt;&gt;"",Tabel25[[#This Row],[Datum]],"")</f>
        <v>45992</v>
      </c>
      <c r="D96" s="4">
        <v>45992</v>
      </c>
      <c r="E96" s="5"/>
      <c r="F96" s="6"/>
      <c r="H96"/>
    </row>
    <row r="97" spans="1:8" ht="28.5" customHeight="1">
      <c r="A97" s="2">
        <f>IF(TRIM(Tabel25[[#This Row],[Datum]])&lt;&gt;"",WEEKNUM(Tabel25[[#This Row],[Datum]],2),"")</f>
        <v>49</v>
      </c>
      <c r="B97" s="3">
        <f>IF(TRIM(Tabel25[[#This Row],[Datum]])&lt;&gt;"",(+Tabel25[[#This Row],[Datum]]-DATE(2025,8,20))/7,"")</f>
        <v>14.857142857142858</v>
      </c>
      <c r="C97" s="32">
        <f>IF(TRIM(Tabel25[[#This Row],[Datum]])&lt;&gt;"",Tabel25[[#This Row],[Datum]],"")</f>
        <v>45993</v>
      </c>
      <c r="D97" s="4">
        <v>45993</v>
      </c>
      <c r="E97" s="5"/>
      <c r="F97" s="6"/>
      <c r="H97"/>
    </row>
    <row r="98" spans="1:8" ht="28.5" customHeight="1">
      <c r="A98" s="2">
        <f>IF(TRIM(Tabel25[[#This Row],[Datum]])&lt;&gt;"",WEEKNUM(Tabel25[[#This Row],[Datum]],2),"")</f>
        <v>49</v>
      </c>
      <c r="B98" s="3">
        <f>IF(TRIM(Tabel25[[#This Row],[Datum]])&lt;&gt;"",(+Tabel25[[#This Row],[Datum]]-DATE(2025,8,20))/7,"")</f>
        <v>15</v>
      </c>
      <c r="C98" s="32">
        <f>IF(TRIM(Tabel25[[#This Row],[Datum]])&lt;&gt;"",Tabel25[[#This Row],[Datum]],"")</f>
        <v>45994</v>
      </c>
      <c r="D98" s="4">
        <v>45994</v>
      </c>
      <c r="E98" s="5"/>
      <c r="F98" s="6"/>
      <c r="H98"/>
    </row>
    <row r="99" spans="1:8" ht="28.5" customHeight="1">
      <c r="A99" s="2">
        <f>IF(TRIM(Tabel25[[#This Row],[Datum]])&lt;&gt;"",WEEKNUM(Tabel25[[#This Row],[Datum]],2),"")</f>
        <v>49</v>
      </c>
      <c r="B99" s="3">
        <f>IF(TRIM(Tabel25[[#This Row],[Datum]])&lt;&gt;"",(+Tabel25[[#This Row],[Datum]]-DATE(2025,8,20))/7,"")</f>
        <v>15.142857142857142</v>
      </c>
      <c r="C99" s="32">
        <f>IF(TRIM(Tabel25[[#This Row],[Datum]])&lt;&gt;"",Tabel25[[#This Row],[Datum]],"")</f>
        <v>45995</v>
      </c>
      <c r="D99" s="4">
        <v>45995</v>
      </c>
      <c r="E99" s="5"/>
      <c r="F99" s="6"/>
      <c r="H99"/>
    </row>
    <row r="100" spans="1:8" ht="28.5" customHeight="1">
      <c r="A100" s="2">
        <f>IF(TRIM(Tabel25[[#This Row],[Datum]])&lt;&gt;"",WEEKNUM(Tabel25[[#This Row],[Datum]],2),"")</f>
        <v>49</v>
      </c>
      <c r="B100" s="3">
        <f>IF(TRIM(Tabel25[[#This Row],[Datum]])&lt;&gt;"",(+Tabel25[[#This Row],[Datum]]-DATE(2025,8,20))/7,"")</f>
        <v>15.285714285714286</v>
      </c>
      <c r="C100" s="32">
        <f>IF(TRIM(Tabel25[[#This Row],[Datum]])&lt;&gt;"",Tabel25[[#This Row],[Datum]],"")</f>
        <v>45996</v>
      </c>
      <c r="D100" s="4">
        <v>45996</v>
      </c>
      <c r="E100" s="5"/>
      <c r="F100" s="6"/>
      <c r="H100"/>
    </row>
    <row r="101" spans="1:8" ht="28.5" customHeight="1">
      <c r="A101" s="2">
        <f>IF(TRIM(Tabel25[[#This Row],[Datum]])&lt;&gt;"",WEEKNUM(Tabel25[[#This Row],[Datum]],2),"")</f>
        <v>50</v>
      </c>
      <c r="B101" s="3">
        <f>IF(TRIM(Tabel25[[#This Row],[Datum]])&lt;&gt;"",(+Tabel25[[#This Row],[Datum]]-DATE(2025,8,20))/7,"")</f>
        <v>15.714285714285714</v>
      </c>
      <c r="C101" s="32">
        <f>IF(TRIM(Tabel25[[#This Row],[Datum]])&lt;&gt;"",Tabel25[[#This Row],[Datum]],"")</f>
        <v>45999</v>
      </c>
      <c r="D101" s="4">
        <v>45999</v>
      </c>
      <c r="E101" s="5"/>
      <c r="F101" s="6" t="s">
        <v>25</v>
      </c>
      <c r="G101" s="5" t="s">
        <v>9</v>
      </c>
      <c r="H101"/>
    </row>
    <row r="102" spans="1:8" ht="28.5" customHeight="1">
      <c r="A102" s="2">
        <f>IF(TRIM(Tabel25[[#This Row],[Datum]])&lt;&gt;"",WEEKNUM(Tabel25[[#This Row],[Datum]],2),"")</f>
        <v>50</v>
      </c>
      <c r="B102" s="3">
        <f>IF(TRIM(Tabel25[[#This Row],[Datum]])&lt;&gt;"",(+Tabel25[[#This Row],[Datum]]-DATE(2025,8,20))/7,"")</f>
        <v>15.714285714285714</v>
      </c>
      <c r="C102" s="32">
        <f>IF(TRIM(Tabel25[[#This Row],[Datum]])&lt;&gt;"",Tabel25[[#This Row],[Datum]],"")</f>
        <v>45999</v>
      </c>
      <c r="D102" s="4">
        <v>45999</v>
      </c>
      <c r="E102" s="5"/>
      <c r="F102" s="6"/>
      <c r="H102"/>
    </row>
    <row r="103" spans="1:8" ht="28.5" customHeight="1">
      <c r="A103" s="2">
        <f>IF(TRIM(Tabel25[[#This Row],[Datum]])&lt;&gt;"",WEEKNUM(Tabel25[[#This Row],[Datum]],2),"")</f>
        <v>50</v>
      </c>
      <c r="B103" s="3">
        <f>IF(TRIM(Tabel25[[#This Row],[Datum]])&lt;&gt;"",(+Tabel25[[#This Row],[Datum]]-DATE(2025,8,20))/7,"")</f>
        <v>15.857142857142858</v>
      </c>
      <c r="C103" s="32">
        <f>IF(TRIM(Tabel25[[#This Row],[Datum]])&lt;&gt;"",Tabel25[[#This Row],[Datum]],"")</f>
        <v>46000</v>
      </c>
      <c r="D103" s="4">
        <v>46000</v>
      </c>
      <c r="E103" s="5"/>
      <c r="F103" s="6"/>
      <c r="H103"/>
    </row>
    <row r="104" spans="1:8" ht="28.5" customHeight="1">
      <c r="A104" s="2">
        <f>IF(TRIM(Tabel25[[#This Row],[Datum]])&lt;&gt;"",WEEKNUM(Tabel25[[#This Row],[Datum]],2),"")</f>
        <v>50</v>
      </c>
      <c r="B104" s="3">
        <f>IF(TRIM(Tabel25[[#This Row],[Datum]])&lt;&gt;"",(+Tabel25[[#This Row],[Datum]]-DATE(2025,8,20))/7,"")</f>
        <v>16</v>
      </c>
      <c r="C104" s="32">
        <f>IF(TRIM(Tabel25[[#This Row],[Datum]])&lt;&gt;"",Tabel25[[#This Row],[Datum]],"")</f>
        <v>46001</v>
      </c>
      <c r="D104" s="4">
        <v>46001</v>
      </c>
      <c r="E104" s="5"/>
      <c r="F104" s="6"/>
      <c r="H104"/>
    </row>
    <row r="105" spans="1:8" ht="28.5" customHeight="1">
      <c r="A105" s="2">
        <f>IF(TRIM(Tabel25[[#This Row],[Datum]])&lt;&gt;"",WEEKNUM(Tabel25[[#This Row],[Datum]],2),"")</f>
        <v>50</v>
      </c>
      <c r="B105" s="3">
        <f>IF(TRIM(Tabel25[[#This Row],[Datum]])&lt;&gt;"",(+Tabel25[[#This Row],[Datum]]-DATE(2025,8,20))/7,"")</f>
        <v>16.142857142857142</v>
      </c>
      <c r="C105" s="32">
        <f>IF(TRIM(Tabel25[[#This Row],[Datum]])&lt;&gt;"",Tabel25[[#This Row],[Datum]],"")</f>
        <v>46002</v>
      </c>
      <c r="D105" s="4">
        <v>46002</v>
      </c>
      <c r="E105" s="5"/>
      <c r="F105" s="6"/>
      <c r="H105"/>
    </row>
    <row r="106" spans="1:8" ht="28.5" customHeight="1">
      <c r="A106" s="2">
        <f>IF(TRIM(Tabel25[[#This Row],[Datum]])&lt;&gt;"",WEEKNUM(Tabel25[[#This Row],[Datum]],2),"")</f>
        <v>50</v>
      </c>
      <c r="B106" s="3">
        <f>IF(TRIM(Tabel25[[#This Row],[Datum]])&lt;&gt;"",(+Tabel25[[#This Row],[Datum]]-DATE(2025,8,20))/7,"")</f>
        <v>16.285714285714285</v>
      </c>
      <c r="C106" s="32">
        <f>IF(TRIM(Tabel25[[#This Row],[Datum]])&lt;&gt;"",Tabel25[[#This Row],[Datum]],"")</f>
        <v>46003</v>
      </c>
      <c r="D106" s="4">
        <v>46003</v>
      </c>
      <c r="E106" s="5"/>
      <c r="F106" s="6"/>
      <c r="H106"/>
    </row>
    <row r="107" spans="1:8" ht="28.5" customHeight="1">
      <c r="A107" s="2">
        <f>IF(TRIM(Tabel25[[#This Row],[Datum]])&lt;&gt;"",WEEKNUM(Tabel25[[#This Row],[Datum]],2),"")</f>
        <v>51</v>
      </c>
      <c r="B107" s="3">
        <f>IF(TRIM(Tabel25[[#This Row],[Datum]])&lt;&gt;"",(+Tabel25[[#This Row],[Datum]]-DATE(2025,8,20))/7,"")</f>
        <v>16.714285714285715</v>
      </c>
      <c r="C107" s="32">
        <f>IF(TRIM(Tabel25[[#This Row],[Datum]])&lt;&gt;"",Tabel25[[#This Row],[Datum]],"")</f>
        <v>46006</v>
      </c>
      <c r="D107" s="4">
        <v>46006</v>
      </c>
      <c r="E107" s="5"/>
      <c r="F107" s="6" t="s">
        <v>25</v>
      </c>
      <c r="G107" s="5" t="s">
        <v>9</v>
      </c>
      <c r="H107"/>
    </row>
    <row r="108" spans="1:8" ht="28.5" customHeight="1">
      <c r="A108" s="2">
        <f>IF(TRIM(Tabel25[[#This Row],[Datum]])&lt;&gt;"",WEEKNUM(Tabel25[[#This Row],[Datum]],2),"")</f>
        <v>51</v>
      </c>
      <c r="B108" s="3">
        <f>IF(TRIM(Tabel25[[#This Row],[Datum]])&lt;&gt;"",(+Tabel25[[#This Row],[Datum]]-DATE(2025,8,20))/7,"")</f>
        <v>16.714285714285715</v>
      </c>
      <c r="C108" s="32">
        <f>IF(TRIM(Tabel25[[#This Row],[Datum]])&lt;&gt;"",Tabel25[[#This Row],[Datum]],"")</f>
        <v>46006</v>
      </c>
      <c r="D108" s="4">
        <v>46006</v>
      </c>
      <c r="E108" s="5"/>
      <c r="F108" s="6"/>
      <c r="H108"/>
    </row>
    <row r="109" spans="1:8" ht="28.5" customHeight="1">
      <c r="A109" s="2">
        <f>IF(TRIM(Tabel25[[#This Row],[Datum]])&lt;&gt;"",WEEKNUM(Tabel25[[#This Row],[Datum]],2),"")</f>
        <v>51</v>
      </c>
      <c r="B109" s="3">
        <f>IF(TRIM(Tabel25[[#This Row],[Datum]])&lt;&gt;"",(+Tabel25[[#This Row],[Datum]]-DATE(2025,8,20))/7,"")</f>
        <v>16.857142857142858</v>
      </c>
      <c r="C109" s="32">
        <f>IF(TRIM(Tabel25[[#This Row],[Datum]])&lt;&gt;"",Tabel25[[#This Row],[Datum]],"")</f>
        <v>46007</v>
      </c>
      <c r="D109" s="4">
        <v>46007</v>
      </c>
      <c r="E109" s="5"/>
      <c r="F109" s="6"/>
      <c r="H109"/>
    </row>
    <row r="110" spans="1:8" ht="28.5" customHeight="1">
      <c r="A110" s="2">
        <f>IF(TRIM(Tabel25[[#This Row],[Datum]])&lt;&gt;"",WEEKNUM(Tabel25[[#This Row],[Datum]],2),"")</f>
        <v>51</v>
      </c>
      <c r="B110" s="3">
        <f>IF(TRIM(Tabel25[[#This Row],[Datum]])&lt;&gt;"",(+Tabel25[[#This Row],[Datum]]-DATE(2025,8,20))/7,"")</f>
        <v>17</v>
      </c>
      <c r="C110" s="32">
        <f>IF(TRIM(Tabel25[[#This Row],[Datum]])&lt;&gt;"",Tabel25[[#This Row],[Datum]],"")</f>
        <v>46008</v>
      </c>
      <c r="D110" s="4">
        <v>46008</v>
      </c>
      <c r="E110" s="5"/>
      <c r="F110" s="6"/>
      <c r="H110"/>
    </row>
    <row r="111" spans="1:8" ht="28.5" customHeight="1">
      <c r="A111" s="2">
        <f>IF(TRIM(Tabel25[[#This Row],[Datum]])&lt;&gt;"",WEEKNUM(Tabel25[[#This Row],[Datum]],2),"")</f>
        <v>51</v>
      </c>
      <c r="B111" s="3">
        <f>IF(TRIM(Tabel25[[#This Row],[Datum]])&lt;&gt;"",(+Tabel25[[#This Row],[Datum]]-DATE(2025,8,20))/7,"")</f>
        <v>17.142857142857142</v>
      </c>
      <c r="C111" s="32">
        <f>IF(TRIM(Tabel25[[#This Row],[Datum]])&lt;&gt;"",Tabel25[[#This Row],[Datum]],"")</f>
        <v>46009</v>
      </c>
      <c r="D111" s="4">
        <v>46009</v>
      </c>
      <c r="E111" s="5"/>
      <c r="F111" s="6"/>
      <c r="H111"/>
    </row>
    <row r="112" spans="1:8" ht="28.5" customHeight="1">
      <c r="A112" s="2">
        <f>IF(TRIM(Tabel25[[#This Row],[Datum]])&lt;&gt;"",WEEKNUM(Tabel25[[#This Row],[Datum]],2),"")</f>
        <v>51</v>
      </c>
      <c r="B112" s="3">
        <f>IF(TRIM(Tabel25[[#This Row],[Datum]])&lt;&gt;"",(+Tabel25[[#This Row],[Datum]]-DATE(2025,8,20))/7,"")</f>
        <v>17.285714285714285</v>
      </c>
      <c r="C112" s="32">
        <f>IF(TRIM(Tabel25[[#This Row],[Datum]])&lt;&gt;"",Tabel25[[#This Row],[Datum]],"")</f>
        <v>46010</v>
      </c>
      <c r="D112" s="4">
        <v>46010</v>
      </c>
      <c r="E112" s="5"/>
      <c r="F112" s="6"/>
      <c r="H112"/>
    </row>
    <row r="113" spans="1:8" ht="28.5" customHeight="1">
      <c r="A113" s="2">
        <f>IF(TRIM(Tabel25[[#This Row],[Datum]])&lt;&gt;"",WEEKNUM(Tabel25[[#This Row],[Datum]],2),"")</f>
        <v>52</v>
      </c>
      <c r="B113" s="3">
        <f>IF(TRIM(Tabel25[[#This Row],[Datum]])&lt;&gt;"",(+Tabel25[[#This Row],[Datum]]-DATE(2025,8,20))/7,"")</f>
        <v>17.714285714285715</v>
      </c>
      <c r="C113" s="32">
        <f>IF(TRIM(Tabel25[[#This Row],[Datum]])&lt;&gt;"",Tabel25[[#This Row],[Datum]],"")</f>
        <v>46013</v>
      </c>
      <c r="D113" s="4">
        <v>46013</v>
      </c>
      <c r="E113" s="5"/>
      <c r="F113" s="6" t="s">
        <v>25</v>
      </c>
      <c r="G113" s="5" t="s">
        <v>9</v>
      </c>
      <c r="H113"/>
    </row>
    <row r="114" spans="1:8" ht="28.5" customHeight="1">
      <c r="A114" s="2">
        <f>IF(TRIM(Tabel25[[#This Row],[Datum]])&lt;&gt;"",WEEKNUM(Tabel25[[#This Row],[Datum]],2),"")</f>
        <v>52</v>
      </c>
      <c r="B114" s="3">
        <f>IF(TRIM(Tabel25[[#This Row],[Datum]])&lt;&gt;"",(+Tabel25[[#This Row],[Datum]]-DATE(2025,8,20))/7,"")</f>
        <v>17.714285714285715</v>
      </c>
      <c r="C114" s="32">
        <f>IF(TRIM(Tabel25[[#This Row],[Datum]])&lt;&gt;"",Tabel25[[#This Row],[Datum]],"")</f>
        <v>46013</v>
      </c>
      <c r="D114" s="4">
        <v>46013</v>
      </c>
      <c r="E114" s="5"/>
      <c r="F114" s="6"/>
      <c r="H114"/>
    </row>
    <row r="115" spans="1:8" ht="28.5" customHeight="1">
      <c r="A115" s="2">
        <f>IF(TRIM(Tabel25[[#This Row],[Datum]])&lt;&gt;"",WEEKNUM(Tabel25[[#This Row],[Datum]],2),"")</f>
        <v>52</v>
      </c>
      <c r="B115" s="3">
        <f>IF(TRIM(Tabel25[[#This Row],[Datum]])&lt;&gt;"",(+Tabel25[[#This Row],[Datum]]-DATE(2025,8,20))/7,"")</f>
        <v>17.857142857142858</v>
      </c>
      <c r="C115" s="32">
        <f>IF(TRIM(Tabel25[[#This Row],[Datum]])&lt;&gt;"",Tabel25[[#This Row],[Datum]],"")</f>
        <v>46014</v>
      </c>
      <c r="D115" s="4">
        <v>46014</v>
      </c>
      <c r="E115" s="5"/>
      <c r="F115" s="6"/>
      <c r="H115"/>
    </row>
    <row r="116" spans="1:8" ht="28.5" customHeight="1">
      <c r="A116" s="2">
        <f>IF(TRIM(Tabel25[[#This Row],[Datum]])&lt;&gt;"",WEEKNUM(Tabel25[[#This Row],[Datum]],2),"")</f>
        <v>52</v>
      </c>
      <c r="B116" s="3">
        <f>IF(TRIM(Tabel25[[#This Row],[Datum]])&lt;&gt;"",(+Tabel25[[#This Row],[Datum]]-DATE(2025,8,20))/7,"")</f>
        <v>18</v>
      </c>
      <c r="C116" s="32">
        <f>IF(TRIM(Tabel25[[#This Row],[Datum]])&lt;&gt;"",Tabel25[[#This Row],[Datum]],"")</f>
        <v>46015</v>
      </c>
      <c r="D116" s="4">
        <v>46015</v>
      </c>
      <c r="E116" s="5"/>
      <c r="F116" s="6"/>
      <c r="H116"/>
    </row>
    <row r="117" spans="1:8" ht="28.5" customHeight="1">
      <c r="A117" s="2">
        <f>IF(TRIM(Tabel25[[#This Row],[Datum]])&lt;&gt;"",WEEKNUM(Tabel25[[#This Row],[Datum]],2),"")</f>
        <v>52</v>
      </c>
      <c r="B117" s="3">
        <f>IF(TRIM(Tabel25[[#This Row],[Datum]])&lt;&gt;"",(+Tabel25[[#This Row],[Datum]]-DATE(2025,8,20))/7,"")</f>
        <v>18.142857142857142</v>
      </c>
      <c r="C117" s="32">
        <f>IF(TRIM(Tabel25[[#This Row],[Datum]])&lt;&gt;"",Tabel25[[#This Row],[Datum]],"")</f>
        <v>46016</v>
      </c>
      <c r="D117" s="4">
        <v>46016</v>
      </c>
      <c r="E117" s="5"/>
      <c r="F117" s="6"/>
      <c r="H117"/>
    </row>
    <row r="118" spans="1:8" ht="28.5" customHeight="1">
      <c r="A118" s="2">
        <f>IF(TRIM(Tabel25[[#This Row],[Datum]])&lt;&gt;"",WEEKNUM(Tabel25[[#This Row],[Datum]],2),"")</f>
        <v>52</v>
      </c>
      <c r="B118" s="3">
        <f>IF(TRIM(Tabel25[[#This Row],[Datum]])&lt;&gt;"",(+Tabel25[[#This Row],[Datum]]-DATE(2025,8,20))/7,"")</f>
        <v>18.285714285714285</v>
      </c>
      <c r="C118" s="32">
        <f>IF(TRIM(Tabel25[[#This Row],[Datum]])&lt;&gt;"",Tabel25[[#This Row],[Datum]],"")</f>
        <v>46017</v>
      </c>
      <c r="D118" s="4">
        <v>46017</v>
      </c>
      <c r="E118" s="5"/>
      <c r="F118" s="6"/>
      <c r="H118"/>
    </row>
    <row r="119" spans="1:8" ht="28.5" customHeight="1">
      <c r="A119" s="2">
        <f>IF(TRIM(Tabel25[[#This Row],[Datum]])&lt;&gt;"",WEEKNUM(Tabel25[[#This Row],[Datum]],2),"")</f>
        <v>53</v>
      </c>
      <c r="B119" s="3">
        <f>IF(TRIM(Tabel25[[#This Row],[Datum]])&lt;&gt;"",(+Tabel25[[#This Row],[Datum]]-DATE(2025,8,20))/7,"")</f>
        <v>18.714285714285715</v>
      </c>
      <c r="C119" s="32">
        <f>IF(TRIM(Tabel25[[#This Row],[Datum]])&lt;&gt;"",Tabel25[[#This Row],[Datum]],"")</f>
        <v>46020</v>
      </c>
      <c r="D119" s="4">
        <v>46020</v>
      </c>
      <c r="E119" s="5"/>
      <c r="F119" s="6" t="s">
        <v>25</v>
      </c>
      <c r="G119" s="5" t="s">
        <v>9</v>
      </c>
      <c r="H119"/>
    </row>
    <row r="120" spans="1:8" ht="28.5" customHeight="1">
      <c r="A120" s="2">
        <f>IF(TRIM(Tabel25[[#This Row],[Datum]])&lt;&gt;"",WEEKNUM(Tabel25[[#This Row],[Datum]],2),"")</f>
        <v>53</v>
      </c>
      <c r="B120" s="3">
        <f>IF(TRIM(Tabel25[[#This Row],[Datum]])&lt;&gt;"",(+Tabel25[[#This Row],[Datum]]-DATE(2025,8,20))/7,"")</f>
        <v>18.714285714285715</v>
      </c>
      <c r="C120" s="32">
        <f>IF(TRIM(Tabel25[[#This Row],[Datum]])&lt;&gt;"",Tabel25[[#This Row],[Datum]],"")</f>
        <v>46020</v>
      </c>
      <c r="D120" s="4">
        <v>46020</v>
      </c>
      <c r="E120" s="5"/>
      <c r="F120" s="6"/>
      <c r="H120"/>
    </row>
    <row r="121" spans="1:8" ht="28.5" customHeight="1">
      <c r="A121" s="2">
        <f>IF(TRIM(Tabel25[[#This Row],[Datum]])&lt;&gt;"",WEEKNUM(Tabel25[[#This Row],[Datum]],2),"")</f>
        <v>53</v>
      </c>
      <c r="B121" s="3">
        <f>IF(TRIM(Tabel25[[#This Row],[Datum]])&lt;&gt;"",(+Tabel25[[#This Row],[Datum]]-DATE(2025,8,20))/7,"")</f>
        <v>18.857142857142858</v>
      </c>
      <c r="C121" s="32">
        <f>IF(TRIM(Tabel25[[#This Row],[Datum]])&lt;&gt;"",Tabel25[[#This Row],[Datum]],"")</f>
        <v>46021</v>
      </c>
      <c r="D121" s="4">
        <v>46021</v>
      </c>
      <c r="E121" s="5"/>
      <c r="F121" s="6"/>
      <c r="H121"/>
    </row>
    <row r="122" spans="1:8" ht="28.5" customHeight="1">
      <c r="A122" s="2">
        <f>IF(TRIM(Tabel25[[#This Row],[Datum]])&lt;&gt;"",WEEKNUM(Tabel25[[#This Row],[Datum]],2),"")</f>
        <v>53</v>
      </c>
      <c r="B122" s="3">
        <f>IF(TRIM(Tabel25[[#This Row],[Datum]])&lt;&gt;"",(+Tabel25[[#This Row],[Datum]]-DATE(2025,8,20))/7,"")</f>
        <v>19</v>
      </c>
      <c r="C122" s="32">
        <f>IF(TRIM(Tabel25[[#This Row],[Datum]])&lt;&gt;"",Tabel25[[#This Row],[Datum]],"")</f>
        <v>46022</v>
      </c>
      <c r="D122" s="4">
        <v>46022</v>
      </c>
      <c r="E122" s="5"/>
      <c r="F122" s="6"/>
      <c r="H122"/>
    </row>
    <row r="123" spans="1:8" ht="28.5" customHeight="1">
      <c r="A123" s="2">
        <f>IF(TRIM(Tabel25[[#This Row],[Datum]])&lt;&gt;"",WEEKNUM(Tabel25[[#This Row],[Datum]],2),"")</f>
        <v>1</v>
      </c>
      <c r="B123" s="3">
        <f>IF(TRIM(Tabel25[[#This Row],[Datum]])&lt;&gt;"",(+Tabel25[[#This Row],[Datum]]-DATE(2025,8,20))/7,"")</f>
        <v>19.142857142857142</v>
      </c>
      <c r="C123" s="32">
        <f>IF(TRIM(Tabel25[[#This Row],[Datum]])&lt;&gt;"",Tabel25[[#This Row],[Datum]],"")</f>
        <v>46023</v>
      </c>
      <c r="D123" s="4">
        <v>46023</v>
      </c>
      <c r="E123" s="5"/>
      <c r="F123" s="6"/>
      <c r="H123"/>
    </row>
    <row r="124" spans="1:8" ht="28.5" customHeight="1">
      <c r="A124" s="2">
        <f>IF(TRIM(Tabel25[[#This Row],[Datum]])&lt;&gt;"",WEEKNUM(Tabel25[[#This Row],[Datum]],2),"")</f>
        <v>1</v>
      </c>
      <c r="B124" s="3">
        <f>IF(TRIM(Tabel25[[#This Row],[Datum]])&lt;&gt;"",(+Tabel25[[#This Row],[Datum]]-DATE(2025,8,20))/7,"")</f>
        <v>19.285714285714285</v>
      </c>
      <c r="C124" s="32">
        <f>IF(TRIM(Tabel25[[#This Row],[Datum]])&lt;&gt;"",Tabel25[[#This Row],[Datum]],"")</f>
        <v>46024</v>
      </c>
      <c r="D124" s="4">
        <v>46024</v>
      </c>
      <c r="E124" s="5"/>
      <c r="F124" s="6"/>
      <c r="H124"/>
    </row>
    <row r="125" spans="1:8" ht="28.5" customHeight="1">
      <c r="A125" s="2">
        <f>IF(TRIM(Tabel25[[#This Row],[Datum]])&lt;&gt;"",WEEKNUM(Tabel25[[#This Row],[Datum]],2),"")</f>
        <v>2</v>
      </c>
      <c r="B125" s="3">
        <f>IF(TRIM(Tabel25[[#This Row],[Datum]])&lt;&gt;"",(+Tabel25[[#This Row],[Datum]]-DATE(2025,8,20))/7,"")</f>
        <v>19.714285714285715</v>
      </c>
      <c r="C125" s="32">
        <f>IF(TRIM(Tabel25[[#This Row],[Datum]])&lt;&gt;"",Tabel25[[#This Row],[Datum]],"")</f>
        <v>46027</v>
      </c>
      <c r="D125" s="4">
        <v>46027</v>
      </c>
      <c r="E125" s="5"/>
      <c r="F125" s="6" t="s">
        <v>25</v>
      </c>
      <c r="G125" s="5" t="s">
        <v>9</v>
      </c>
      <c r="H125"/>
    </row>
    <row r="126" spans="1:8" ht="28.5" customHeight="1">
      <c r="A126" s="2">
        <f>IF(TRIM(Tabel25[[#This Row],[Datum]])&lt;&gt;"",WEEKNUM(Tabel25[[#This Row],[Datum]],2),"")</f>
        <v>2</v>
      </c>
      <c r="B126" s="3">
        <f>IF(TRIM(Tabel25[[#This Row],[Datum]])&lt;&gt;"",(+Tabel25[[#This Row],[Datum]]-DATE(2025,8,20))/7,"")</f>
        <v>19.714285714285715</v>
      </c>
      <c r="C126" s="32">
        <f>IF(TRIM(Tabel25[[#This Row],[Datum]])&lt;&gt;"",Tabel25[[#This Row],[Datum]],"")</f>
        <v>46027</v>
      </c>
      <c r="D126" s="4">
        <v>46027</v>
      </c>
      <c r="E126" s="5"/>
      <c r="F126" s="6"/>
      <c r="H126"/>
    </row>
    <row r="127" spans="1:8" ht="28.5" customHeight="1">
      <c r="A127" s="2">
        <f>IF(TRIM(Tabel25[[#This Row],[Datum]])&lt;&gt;"",WEEKNUM(Tabel25[[#This Row],[Datum]],2),"")</f>
        <v>2</v>
      </c>
      <c r="B127" s="3">
        <f>IF(TRIM(Tabel25[[#This Row],[Datum]])&lt;&gt;"",(+Tabel25[[#This Row],[Datum]]-DATE(2025,8,20))/7,"")</f>
        <v>19.857142857142858</v>
      </c>
      <c r="C127" s="32">
        <f>IF(TRIM(Tabel25[[#This Row],[Datum]])&lt;&gt;"",Tabel25[[#This Row],[Datum]],"")</f>
        <v>46028</v>
      </c>
      <c r="D127" s="4">
        <v>46028</v>
      </c>
      <c r="E127" s="5"/>
      <c r="F127" s="6"/>
      <c r="H127"/>
    </row>
    <row r="128" spans="1:8" ht="28.5" customHeight="1">
      <c r="A128" s="2">
        <f>IF(TRIM(Tabel25[[#This Row],[Datum]])&lt;&gt;"",WEEKNUM(Tabel25[[#This Row],[Datum]],2),"")</f>
        <v>2</v>
      </c>
      <c r="B128" s="3">
        <f>IF(TRIM(Tabel25[[#This Row],[Datum]])&lt;&gt;"",(+Tabel25[[#This Row],[Datum]]-DATE(2025,8,20))/7,"")</f>
        <v>20</v>
      </c>
      <c r="C128" s="32">
        <f>IF(TRIM(Tabel25[[#This Row],[Datum]])&lt;&gt;"",Tabel25[[#This Row],[Datum]],"")</f>
        <v>46029</v>
      </c>
      <c r="D128" s="4">
        <v>46029</v>
      </c>
      <c r="E128" s="5"/>
      <c r="F128" s="6"/>
      <c r="H128"/>
    </row>
    <row r="129" spans="1:8" ht="28.5" customHeight="1">
      <c r="A129" s="2">
        <f>IF(TRIM(Tabel25[[#This Row],[Datum]])&lt;&gt;"",WEEKNUM(Tabel25[[#This Row],[Datum]],2),"")</f>
        <v>2</v>
      </c>
      <c r="B129" s="3">
        <f>IF(TRIM(Tabel25[[#This Row],[Datum]])&lt;&gt;"",(+Tabel25[[#This Row],[Datum]]-DATE(2025,8,20))/7,"")</f>
        <v>20.142857142857142</v>
      </c>
      <c r="C129" s="32">
        <f>IF(TRIM(Tabel25[[#This Row],[Datum]])&lt;&gt;"",Tabel25[[#This Row],[Datum]],"")</f>
        <v>46030</v>
      </c>
      <c r="D129" s="4">
        <v>46030</v>
      </c>
      <c r="E129" s="5"/>
      <c r="F129" s="6"/>
      <c r="H129"/>
    </row>
    <row r="130" spans="1:8" ht="28.5" customHeight="1">
      <c r="A130" s="2">
        <f>IF(TRIM(Tabel25[[#This Row],[Datum]])&lt;&gt;"",WEEKNUM(Tabel25[[#This Row],[Datum]],2),"")</f>
        <v>2</v>
      </c>
      <c r="B130" s="3">
        <f>IF(TRIM(Tabel25[[#This Row],[Datum]])&lt;&gt;"",(+Tabel25[[#This Row],[Datum]]-DATE(2025,8,20))/7,"")</f>
        <v>20.285714285714285</v>
      </c>
      <c r="C130" s="32">
        <f>IF(TRIM(Tabel25[[#This Row],[Datum]])&lt;&gt;"",Tabel25[[#This Row],[Datum]],"")</f>
        <v>46031</v>
      </c>
      <c r="D130" s="4">
        <v>46031</v>
      </c>
      <c r="E130" s="5"/>
      <c r="F130" s="6"/>
      <c r="H130"/>
    </row>
    <row r="131" spans="1:8" ht="28.5" customHeight="1">
      <c r="A131" s="2">
        <f>IF(TRIM(Tabel25[[#This Row],[Datum]])&lt;&gt;"",WEEKNUM(Tabel25[[#This Row],[Datum]],2),"")</f>
        <v>3</v>
      </c>
      <c r="B131" s="3">
        <f>IF(TRIM(Tabel25[[#This Row],[Datum]])&lt;&gt;"",(+Tabel25[[#This Row],[Datum]]-DATE(2025,8,20))/7,"")</f>
        <v>20.714285714285715</v>
      </c>
      <c r="C131" s="32">
        <f>IF(TRIM(Tabel25[[#This Row],[Datum]])&lt;&gt;"",Tabel25[[#This Row],[Datum]],"")</f>
        <v>46034</v>
      </c>
      <c r="D131" s="4">
        <v>46034</v>
      </c>
      <c r="E131" s="5"/>
      <c r="F131" s="6" t="s">
        <v>25</v>
      </c>
      <c r="G131" s="5" t="s">
        <v>9</v>
      </c>
      <c r="H131"/>
    </row>
    <row r="132" spans="1:8" ht="28.5" customHeight="1">
      <c r="A132" s="2">
        <f>IF(TRIM(Tabel25[[#This Row],[Datum]])&lt;&gt;"",WEEKNUM(Tabel25[[#This Row],[Datum]],2),"")</f>
        <v>3</v>
      </c>
      <c r="B132" s="3">
        <f>IF(TRIM(Tabel25[[#This Row],[Datum]])&lt;&gt;"",(+Tabel25[[#This Row],[Datum]]-DATE(2025,8,20))/7,"")</f>
        <v>20.714285714285715</v>
      </c>
      <c r="C132" s="32">
        <f>IF(TRIM(Tabel25[[#This Row],[Datum]])&lt;&gt;"",Tabel25[[#This Row],[Datum]],"")</f>
        <v>46034</v>
      </c>
      <c r="D132" s="4">
        <v>46034</v>
      </c>
      <c r="E132" s="5"/>
      <c r="F132" s="6"/>
      <c r="H132"/>
    </row>
    <row r="133" spans="1:8" ht="28.5" customHeight="1">
      <c r="A133" s="2">
        <f>IF(TRIM(Tabel25[[#This Row],[Datum]])&lt;&gt;"",WEEKNUM(Tabel25[[#This Row],[Datum]],2),"")</f>
        <v>3</v>
      </c>
      <c r="B133" s="3">
        <f>IF(TRIM(Tabel25[[#This Row],[Datum]])&lt;&gt;"",(+Tabel25[[#This Row],[Datum]]-DATE(2025,8,20))/7,"")</f>
        <v>20.857142857142858</v>
      </c>
      <c r="C133" s="32">
        <f>IF(TRIM(Tabel25[[#This Row],[Datum]])&lt;&gt;"",Tabel25[[#This Row],[Datum]],"")</f>
        <v>46035</v>
      </c>
      <c r="D133" s="4">
        <v>46035</v>
      </c>
      <c r="E133" s="5"/>
      <c r="F133" s="6"/>
      <c r="H133"/>
    </row>
    <row r="134" spans="1:8" ht="28.5" customHeight="1">
      <c r="A134" s="2">
        <f>IF(TRIM(Tabel25[[#This Row],[Datum]])&lt;&gt;"",WEEKNUM(Tabel25[[#This Row],[Datum]],2),"")</f>
        <v>3</v>
      </c>
      <c r="B134" s="3">
        <f>IF(TRIM(Tabel25[[#This Row],[Datum]])&lt;&gt;"",(+Tabel25[[#This Row],[Datum]]-DATE(2025,8,20))/7,"")</f>
        <v>21</v>
      </c>
      <c r="C134" s="32">
        <f>IF(TRIM(Tabel25[[#This Row],[Datum]])&lt;&gt;"",Tabel25[[#This Row],[Datum]],"")</f>
        <v>46036</v>
      </c>
      <c r="D134" s="4">
        <v>46036</v>
      </c>
      <c r="E134" s="5"/>
      <c r="F134" s="6"/>
      <c r="H134"/>
    </row>
    <row r="135" spans="1:8" ht="28.5" customHeight="1">
      <c r="A135" s="2">
        <f>IF(TRIM(Tabel25[[#This Row],[Datum]])&lt;&gt;"",WEEKNUM(Tabel25[[#This Row],[Datum]],2),"")</f>
        <v>3</v>
      </c>
      <c r="B135" s="3">
        <f>IF(TRIM(Tabel25[[#This Row],[Datum]])&lt;&gt;"",(+Tabel25[[#This Row],[Datum]]-DATE(2025,8,20))/7,"")</f>
        <v>21.142857142857142</v>
      </c>
      <c r="C135" s="32">
        <f>IF(TRIM(Tabel25[[#This Row],[Datum]])&lt;&gt;"",Tabel25[[#This Row],[Datum]],"")</f>
        <v>46037</v>
      </c>
      <c r="D135" s="4">
        <v>46037</v>
      </c>
      <c r="E135" s="5"/>
      <c r="F135" s="6"/>
      <c r="H135"/>
    </row>
    <row r="136" spans="1:8" ht="28.5" customHeight="1">
      <c r="A136" s="2">
        <f>IF(TRIM(Tabel25[[#This Row],[Datum]])&lt;&gt;"",WEEKNUM(Tabel25[[#This Row],[Datum]],2),"")</f>
        <v>3</v>
      </c>
      <c r="B136" s="3">
        <f>IF(TRIM(Tabel25[[#This Row],[Datum]])&lt;&gt;"",(+Tabel25[[#This Row],[Datum]]-DATE(2025,8,20))/7,"")</f>
        <v>21.285714285714285</v>
      </c>
      <c r="C136" s="32">
        <f>IF(TRIM(Tabel25[[#This Row],[Datum]])&lt;&gt;"",Tabel25[[#This Row],[Datum]],"")</f>
        <v>46038</v>
      </c>
      <c r="D136" s="4">
        <v>46038</v>
      </c>
      <c r="E136" s="5"/>
      <c r="F136" s="6"/>
      <c r="H136"/>
    </row>
    <row r="137" spans="1:8" ht="28.5" customHeight="1">
      <c r="A137" s="2">
        <f>IF(TRIM(Tabel25[[#This Row],[Datum]])&lt;&gt;"",WEEKNUM(Tabel25[[#This Row],[Datum]],2),"")</f>
        <v>4</v>
      </c>
      <c r="B137" s="3">
        <f>IF(TRIM(Tabel25[[#This Row],[Datum]])&lt;&gt;"",(+Tabel25[[#This Row],[Datum]]-DATE(2025,8,20))/7,"")</f>
        <v>21.714285714285715</v>
      </c>
      <c r="C137" s="32">
        <f>IF(TRIM(Tabel25[[#This Row],[Datum]])&lt;&gt;"",Tabel25[[#This Row],[Datum]],"")</f>
        <v>46041</v>
      </c>
      <c r="D137" s="4">
        <v>46041</v>
      </c>
      <c r="E137" s="5"/>
      <c r="F137" s="6" t="s">
        <v>25</v>
      </c>
      <c r="G137" s="5" t="s">
        <v>9</v>
      </c>
      <c r="H137"/>
    </row>
    <row r="138" spans="1:8" ht="28.5" customHeight="1">
      <c r="A138" s="2">
        <f>IF(TRIM(Tabel25[[#This Row],[Datum]])&lt;&gt;"",WEEKNUM(Tabel25[[#This Row],[Datum]],2),"")</f>
        <v>4</v>
      </c>
      <c r="B138" s="3">
        <f>IF(TRIM(Tabel25[[#This Row],[Datum]])&lt;&gt;"",(+Tabel25[[#This Row],[Datum]]-DATE(2025,8,20))/7,"")</f>
        <v>21.714285714285715</v>
      </c>
      <c r="C138" s="32">
        <f>IF(TRIM(Tabel25[[#This Row],[Datum]])&lt;&gt;"",Tabel25[[#This Row],[Datum]],"")</f>
        <v>46041</v>
      </c>
      <c r="D138" s="4">
        <v>46041</v>
      </c>
      <c r="E138" s="5"/>
      <c r="F138" s="6"/>
      <c r="H138"/>
    </row>
    <row r="139" spans="1:8" ht="28.5" customHeight="1">
      <c r="A139" s="2">
        <f>IF(TRIM(Tabel25[[#This Row],[Datum]])&lt;&gt;"",WEEKNUM(Tabel25[[#This Row],[Datum]],2),"")</f>
        <v>4</v>
      </c>
      <c r="B139" s="3">
        <f>IF(TRIM(Tabel25[[#This Row],[Datum]])&lt;&gt;"",(+Tabel25[[#This Row],[Datum]]-DATE(2025,8,20))/7,"")</f>
        <v>21.857142857142858</v>
      </c>
      <c r="C139" s="32">
        <f>IF(TRIM(Tabel25[[#This Row],[Datum]])&lt;&gt;"",Tabel25[[#This Row],[Datum]],"")</f>
        <v>46042</v>
      </c>
      <c r="D139" s="4">
        <v>46042</v>
      </c>
      <c r="E139" s="5"/>
      <c r="F139" s="6"/>
      <c r="H139"/>
    </row>
    <row r="140" spans="1:8" ht="28.5" customHeight="1">
      <c r="A140" s="2">
        <f>IF(TRIM(Tabel25[[#This Row],[Datum]])&lt;&gt;"",WEEKNUM(Tabel25[[#This Row],[Datum]],2),"")</f>
        <v>4</v>
      </c>
      <c r="B140" s="3">
        <f>IF(TRIM(Tabel25[[#This Row],[Datum]])&lt;&gt;"",(+Tabel25[[#This Row],[Datum]]-DATE(2025,8,20))/7,"")</f>
        <v>22</v>
      </c>
      <c r="C140" s="32">
        <f>IF(TRIM(Tabel25[[#This Row],[Datum]])&lt;&gt;"",Tabel25[[#This Row],[Datum]],"")</f>
        <v>46043</v>
      </c>
      <c r="D140" s="4">
        <v>46043</v>
      </c>
      <c r="E140" s="5"/>
      <c r="F140" s="6"/>
      <c r="H140"/>
    </row>
    <row r="141" spans="1:8" ht="28.5" customHeight="1">
      <c r="A141" s="2">
        <f>IF(TRIM(Tabel25[[#This Row],[Datum]])&lt;&gt;"",WEEKNUM(Tabel25[[#This Row],[Datum]],2),"")</f>
        <v>4</v>
      </c>
      <c r="B141" s="3">
        <f>IF(TRIM(Tabel25[[#This Row],[Datum]])&lt;&gt;"",(+Tabel25[[#This Row],[Datum]]-DATE(2025,8,20))/7,"")</f>
        <v>22.142857142857142</v>
      </c>
      <c r="C141" s="32">
        <f>IF(TRIM(Tabel25[[#This Row],[Datum]])&lt;&gt;"",Tabel25[[#This Row],[Datum]],"")</f>
        <v>46044</v>
      </c>
      <c r="D141" s="4">
        <v>46044</v>
      </c>
      <c r="E141" s="5"/>
      <c r="F141" s="6"/>
      <c r="H141"/>
    </row>
    <row r="142" spans="1:8" ht="28.5" customHeight="1">
      <c r="A142" s="2">
        <f>IF(TRIM(Tabel25[[#This Row],[Datum]])&lt;&gt;"",WEEKNUM(Tabel25[[#This Row],[Datum]],2),"")</f>
        <v>4</v>
      </c>
      <c r="B142" s="3">
        <f>IF(TRIM(Tabel25[[#This Row],[Datum]])&lt;&gt;"",(+Tabel25[[#This Row],[Datum]]-DATE(2025,8,20))/7,"")</f>
        <v>22.285714285714285</v>
      </c>
      <c r="C142" s="32">
        <f>IF(TRIM(Tabel25[[#This Row],[Datum]])&lt;&gt;"",Tabel25[[#This Row],[Datum]],"")</f>
        <v>46045</v>
      </c>
      <c r="D142" s="4">
        <v>46045</v>
      </c>
      <c r="E142" s="5"/>
      <c r="F142" s="6"/>
      <c r="H142"/>
    </row>
    <row r="143" spans="1:8" ht="28.5" customHeight="1">
      <c r="A143" s="2">
        <f>IF(TRIM(Tabel25[[#This Row],[Datum]])&lt;&gt;"",WEEKNUM(Tabel25[[#This Row],[Datum]],2),"")</f>
        <v>5</v>
      </c>
      <c r="B143" s="3">
        <f>IF(TRIM(Tabel25[[#This Row],[Datum]])&lt;&gt;"",(+Tabel25[[#This Row],[Datum]]-DATE(2025,8,20))/7,"")</f>
        <v>22.714285714285715</v>
      </c>
      <c r="C143" s="32">
        <f>IF(TRIM(Tabel25[[#This Row],[Datum]])&lt;&gt;"",Tabel25[[#This Row],[Datum]],"")</f>
        <v>46048</v>
      </c>
      <c r="D143" s="4">
        <v>46048</v>
      </c>
      <c r="E143" s="5"/>
      <c r="F143" s="6" t="s">
        <v>25</v>
      </c>
      <c r="G143" s="5" t="s">
        <v>9</v>
      </c>
      <c r="H143"/>
    </row>
    <row r="144" spans="1:8" ht="28.5" customHeight="1">
      <c r="A144" s="2">
        <f>IF(TRIM(Tabel25[[#This Row],[Datum]])&lt;&gt;"",WEEKNUM(Tabel25[[#This Row],[Datum]],2),"")</f>
        <v>5</v>
      </c>
      <c r="B144" s="3">
        <f>IF(TRIM(Tabel25[[#This Row],[Datum]])&lt;&gt;"",(+Tabel25[[#This Row],[Datum]]-DATE(2025,8,20))/7,"")</f>
        <v>22.714285714285715</v>
      </c>
      <c r="C144" s="32">
        <f>IF(TRIM(Tabel25[[#This Row],[Datum]])&lt;&gt;"",Tabel25[[#This Row],[Datum]],"")</f>
        <v>46048</v>
      </c>
      <c r="D144" s="4">
        <v>46048</v>
      </c>
      <c r="E144" s="5"/>
      <c r="F144" s="6"/>
      <c r="H144"/>
    </row>
    <row r="145" spans="1:11" ht="28.5" customHeight="1">
      <c r="A145" s="2">
        <f>IF(TRIM(Tabel25[[#This Row],[Datum]])&lt;&gt;"",WEEKNUM(Tabel25[[#This Row],[Datum]],2),"")</f>
        <v>5</v>
      </c>
      <c r="B145" s="3">
        <f>IF(TRIM(Tabel25[[#This Row],[Datum]])&lt;&gt;"",(+Tabel25[[#This Row],[Datum]]-DATE(2025,8,20))/7,"")</f>
        <v>22.857142857142858</v>
      </c>
      <c r="C145" s="32">
        <f>IF(TRIM(Tabel25[[#This Row],[Datum]])&lt;&gt;"",Tabel25[[#This Row],[Datum]],"")</f>
        <v>46049</v>
      </c>
      <c r="D145" s="4">
        <v>46049</v>
      </c>
      <c r="E145" s="5"/>
      <c r="F145" s="6"/>
      <c r="H145"/>
    </row>
    <row r="146" spans="1:11" ht="28.5" customHeight="1">
      <c r="A146" s="2">
        <f>IF(TRIM(Tabel25[[#This Row],[Datum]])&lt;&gt;"",WEEKNUM(Tabel25[[#This Row],[Datum]],2),"")</f>
        <v>5</v>
      </c>
      <c r="B146" s="3">
        <f>IF(TRIM(Tabel25[[#This Row],[Datum]])&lt;&gt;"",(+Tabel25[[#This Row],[Datum]]-DATE(2025,8,20))/7,"")</f>
        <v>23</v>
      </c>
      <c r="C146" s="32">
        <f>IF(TRIM(Tabel25[[#This Row],[Datum]])&lt;&gt;"",Tabel25[[#This Row],[Datum]],"")</f>
        <v>46050</v>
      </c>
      <c r="D146" s="4">
        <v>46050</v>
      </c>
      <c r="E146" s="5"/>
      <c r="F146" s="6"/>
      <c r="H146"/>
    </row>
    <row r="147" spans="1:11" ht="28.5" customHeight="1">
      <c r="A147" s="2">
        <f>IF(TRIM(Tabel25[[#This Row],[Datum]])&lt;&gt;"",WEEKNUM(Tabel25[[#This Row],[Datum]],2),"")</f>
        <v>5</v>
      </c>
      <c r="B147" s="3">
        <f>IF(TRIM(Tabel25[[#This Row],[Datum]])&lt;&gt;"",(+Tabel25[[#This Row],[Datum]]-DATE(2025,8,20))/7,"")</f>
        <v>23.142857142857142</v>
      </c>
      <c r="C147" s="32">
        <f>IF(TRIM(Tabel25[[#This Row],[Datum]])&lt;&gt;"",Tabel25[[#This Row],[Datum]],"")</f>
        <v>46051</v>
      </c>
      <c r="D147" s="4">
        <v>46051</v>
      </c>
      <c r="E147" s="5"/>
      <c r="F147" s="6"/>
      <c r="H147"/>
    </row>
    <row r="148" spans="1:11" ht="28.5" customHeight="1">
      <c r="A148" s="2">
        <f>IF(TRIM(Tabel25[[#This Row],[Datum]])&lt;&gt;"",WEEKNUM(Tabel25[[#This Row],[Datum]],2),"")</f>
        <v>5</v>
      </c>
      <c r="B148" s="3">
        <f>IF(TRIM(Tabel25[[#This Row],[Datum]])&lt;&gt;"",(+Tabel25[[#This Row],[Datum]]-DATE(2025,8,20))/7,"")</f>
        <v>23.285714285714285</v>
      </c>
      <c r="C148" s="32">
        <f>IF(TRIM(Tabel25[[#This Row],[Datum]])&lt;&gt;"",Tabel25[[#This Row],[Datum]],"")</f>
        <v>46052</v>
      </c>
      <c r="D148" s="4">
        <v>46052</v>
      </c>
      <c r="E148" s="5"/>
      <c r="F148" s="6"/>
      <c r="H148"/>
    </row>
    <row r="149" spans="1:11" ht="28.5" customHeight="1">
      <c r="A149" s="2">
        <f>IF(TRIM(Tabel25[[#This Row],[Datum]])&lt;&gt;"",WEEKNUM(Tabel25[[#This Row],[Datum]],2),"")</f>
        <v>6</v>
      </c>
      <c r="B149" s="3">
        <f>IF(TRIM(Tabel25[[#This Row],[Datum]])&lt;&gt;"",(+Tabel25[[#This Row],[Datum]]-DATE(2025,8,20))/7,"")</f>
        <v>23.714285714285715</v>
      </c>
      <c r="C149" s="32">
        <f>IF(TRIM(Tabel25[[#This Row],[Datum]])&lt;&gt;"",Tabel25[[#This Row],[Datum]],"")</f>
        <v>46055</v>
      </c>
      <c r="D149" s="4">
        <v>46055</v>
      </c>
      <c r="E149" s="5"/>
      <c r="F149" s="6" t="s">
        <v>25</v>
      </c>
      <c r="G149" s="5" t="s">
        <v>9</v>
      </c>
      <c r="H149"/>
    </row>
    <row r="150" spans="1:11" ht="28.5" customHeight="1">
      <c r="A150" s="2">
        <f>IF(TRIM(Tabel25[[#This Row],[Datum]])&lt;&gt;"",WEEKNUM(Tabel25[[#This Row],[Datum]],2),"")</f>
        <v>6</v>
      </c>
      <c r="B150" s="3">
        <f>IF(TRIM(Tabel25[[#This Row],[Datum]])&lt;&gt;"",(+Tabel25[[#This Row],[Datum]]-DATE(2025,8,20))/7,"")</f>
        <v>23.714285714285715</v>
      </c>
      <c r="C150" s="32">
        <f>IF(TRIM(Tabel25[[#This Row],[Datum]])&lt;&gt;"",Tabel25[[#This Row],[Datum]],"")</f>
        <v>46055</v>
      </c>
      <c r="D150" s="4">
        <v>46055</v>
      </c>
      <c r="E150" s="5"/>
      <c r="F150" s="6"/>
      <c r="H150"/>
    </row>
    <row r="151" spans="1:11" ht="28.5" customHeight="1">
      <c r="A151" s="2">
        <f>IF(TRIM(Tabel25[[#This Row],[Datum]])&lt;&gt;"",WEEKNUM(Tabel25[[#This Row],[Datum]],2),"")</f>
        <v>6</v>
      </c>
      <c r="B151" s="3">
        <f>IF(TRIM(Tabel25[[#This Row],[Datum]])&lt;&gt;"",(+Tabel25[[#This Row],[Datum]]-DATE(2025,8,20))/7,"")</f>
        <v>23.857142857142858</v>
      </c>
      <c r="C151" s="32">
        <f>IF(TRIM(Tabel25[[#This Row],[Datum]])&lt;&gt;"",Tabel25[[#This Row],[Datum]],"")</f>
        <v>46056</v>
      </c>
      <c r="D151" s="4">
        <v>46056</v>
      </c>
      <c r="E151" s="5"/>
      <c r="F151" s="6"/>
      <c r="H151"/>
    </row>
    <row r="152" spans="1:11" ht="28.5" customHeight="1">
      <c r="A152" s="2">
        <f>IF(TRIM(Tabel25[[#This Row],[Datum]])&lt;&gt;"",WEEKNUM(Tabel25[[#This Row],[Datum]],2),"")</f>
        <v>6</v>
      </c>
      <c r="B152" s="3">
        <f>IF(TRIM(Tabel25[[#This Row],[Datum]])&lt;&gt;"",(+Tabel25[[#This Row],[Datum]]-DATE(2025,8,20))/7,"")</f>
        <v>24</v>
      </c>
      <c r="C152" s="32">
        <f>IF(TRIM(Tabel25[[#This Row],[Datum]])&lt;&gt;"",Tabel25[[#This Row],[Datum]],"")</f>
        <v>46057</v>
      </c>
      <c r="D152" s="4">
        <v>46057</v>
      </c>
      <c r="E152" s="5"/>
      <c r="F152" s="6"/>
      <c r="H152"/>
    </row>
    <row r="153" spans="1:11" ht="28.5" customHeight="1">
      <c r="A153" s="2">
        <f>IF(TRIM(Tabel25[[#This Row],[Datum]])&lt;&gt;"",WEEKNUM(Tabel25[[#This Row],[Datum]],2),"")</f>
        <v>6</v>
      </c>
      <c r="B153" s="3">
        <f>IF(TRIM(Tabel25[[#This Row],[Datum]])&lt;&gt;"",(+Tabel25[[#This Row],[Datum]]-DATE(2025,8,20))/7,"")</f>
        <v>24.142857142857142</v>
      </c>
      <c r="C153" s="32">
        <f>IF(TRIM(Tabel25[[#This Row],[Datum]])&lt;&gt;"",Tabel25[[#This Row],[Datum]],"")</f>
        <v>46058</v>
      </c>
      <c r="D153" s="4">
        <v>46058</v>
      </c>
      <c r="E153" s="5"/>
      <c r="F153" s="6"/>
      <c r="H153"/>
    </row>
    <row r="154" spans="1:11" ht="28.5" customHeight="1">
      <c r="A154" s="2">
        <f>IF(TRIM(Tabel25[[#This Row],[Datum]])&lt;&gt;"",WEEKNUM(Tabel25[[#This Row],[Datum]],2),"")</f>
        <v>6</v>
      </c>
      <c r="B154" s="3">
        <f>IF(TRIM(Tabel25[[#This Row],[Datum]])&lt;&gt;"",(+Tabel25[[#This Row],[Datum]]-DATE(2025,8,20))/7,"")</f>
        <v>24.285714285714285</v>
      </c>
      <c r="C154" s="32">
        <f>IF(TRIM(Tabel25[[#This Row],[Datum]])&lt;&gt;"",Tabel25[[#This Row],[Datum]],"")</f>
        <v>46059</v>
      </c>
      <c r="D154" s="4">
        <v>46059</v>
      </c>
      <c r="E154" s="5"/>
      <c r="F154" s="6"/>
      <c r="H154"/>
    </row>
    <row r="155" spans="1:11" ht="28.5" customHeight="1">
      <c r="A155" s="2">
        <f>IF(TRIM(Tabel25[[#This Row],[Datum]])&lt;&gt;"",WEEKNUM(Tabel25[[#This Row],[Datum]],2),"")</f>
        <v>7</v>
      </c>
      <c r="B155" s="3">
        <f>IF(TRIM(Tabel25[[#This Row],[Datum]])&lt;&gt;"",(+Tabel25[[#This Row],[Datum]]-DATE(2025,8,20))/7,"")</f>
        <v>24.714285714285715</v>
      </c>
      <c r="C155" s="32">
        <f>IF(TRIM(Tabel25[[#This Row],[Datum]])&lt;&gt;"",Tabel25[[#This Row],[Datum]],"")</f>
        <v>46062</v>
      </c>
      <c r="D155" s="4">
        <v>46062</v>
      </c>
      <c r="E155" s="5"/>
      <c r="F155" s="6" t="s">
        <v>25</v>
      </c>
      <c r="G155" s="5" t="s">
        <v>9</v>
      </c>
      <c r="H155"/>
    </row>
    <row r="156" spans="1:11" ht="28.5" customHeight="1">
      <c r="A156" s="2">
        <f>IF(TRIM(Tabel25[[#This Row],[Datum]])&lt;&gt;"",WEEKNUM(Tabel25[[#This Row],[Datum]],2),"")</f>
        <v>7</v>
      </c>
      <c r="B156" s="3">
        <f>IF(TRIM(Tabel25[[#This Row],[Datum]])&lt;&gt;"",(+Tabel25[[#This Row],[Datum]]-DATE(2025,8,20))/7,"")</f>
        <v>24.714285714285715</v>
      </c>
      <c r="C156" s="32">
        <f>IF(TRIM(Tabel25[[#This Row],[Datum]])&lt;&gt;"",Tabel25[[#This Row],[Datum]],"")</f>
        <v>46062</v>
      </c>
      <c r="D156" s="4">
        <v>46062</v>
      </c>
      <c r="E156" s="5"/>
      <c r="F156" s="6"/>
      <c r="H156"/>
    </row>
    <row r="157" spans="1:11" ht="28.5" customHeight="1">
      <c r="A157" s="2">
        <f>IF(TRIM(Tabel25[[#This Row],[Datum]])&lt;&gt;"",WEEKNUM(Tabel25[[#This Row],[Datum]],2),"")</f>
        <v>7</v>
      </c>
      <c r="B157" s="3">
        <f>IF(TRIM(Tabel25[[#This Row],[Datum]])&lt;&gt;"",(+Tabel25[[#This Row],[Datum]]-DATE(2025,8,20))/7,"")</f>
        <v>24.857142857142858</v>
      </c>
      <c r="C157" s="32">
        <f>IF(TRIM(Tabel25[[#This Row],[Datum]])&lt;&gt;"",Tabel25[[#This Row],[Datum]],"")</f>
        <v>46063</v>
      </c>
      <c r="D157" s="4">
        <v>46063</v>
      </c>
      <c r="E157" s="5"/>
      <c r="F157" s="6"/>
      <c r="H157"/>
    </row>
    <row r="158" spans="1:11" ht="28.5" customHeight="1">
      <c r="A158" s="2">
        <f>IF(TRIM(Tabel25[[#This Row],[Datum]])&lt;&gt;"",WEEKNUM(Tabel25[[#This Row],[Datum]],2),"")</f>
        <v>7</v>
      </c>
      <c r="B158" s="3">
        <f>IF(TRIM(Tabel25[[#This Row],[Datum]])&lt;&gt;"",(+Tabel25[[#This Row],[Datum]]-DATE(2025,8,20))/7,"")</f>
        <v>25</v>
      </c>
      <c r="C158" s="32">
        <f>IF(TRIM(Tabel25[[#This Row],[Datum]])&lt;&gt;"",Tabel25[[#This Row],[Datum]],"")</f>
        <v>46064</v>
      </c>
      <c r="D158" s="4">
        <v>46064</v>
      </c>
      <c r="E158" s="5"/>
      <c r="F158" s="6"/>
      <c r="H158"/>
      <c r="K158" s="12"/>
    </row>
    <row r="159" spans="1:11" ht="28.5" customHeight="1">
      <c r="A159" s="2">
        <f>IF(TRIM(Tabel25[[#This Row],[Datum]])&lt;&gt;"",WEEKNUM(Tabel25[[#This Row],[Datum]],2),"")</f>
        <v>7</v>
      </c>
      <c r="B159" s="3">
        <f>IF(TRIM(Tabel25[[#This Row],[Datum]])&lt;&gt;"",(+Tabel25[[#This Row],[Datum]]-DATE(2025,8,20))/7,"")</f>
        <v>25.142857142857142</v>
      </c>
      <c r="C159" s="32">
        <f>IF(TRIM(Tabel25[[#This Row],[Datum]])&lt;&gt;"",Tabel25[[#This Row],[Datum]],"")</f>
        <v>46065</v>
      </c>
      <c r="D159" s="4">
        <v>46065</v>
      </c>
      <c r="E159" s="5"/>
      <c r="F159" s="6"/>
      <c r="H159"/>
      <c r="K159" s="12"/>
    </row>
    <row r="160" spans="1:11" ht="28.5" customHeight="1">
      <c r="A160" s="2">
        <f>IF(TRIM(Tabel25[[#This Row],[Datum]])&lt;&gt;"",WEEKNUM(Tabel25[[#This Row],[Datum]],2),"")</f>
        <v>7</v>
      </c>
      <c r="B160" s="3">
        <f>IF(TRIM(Tabel25[[#This Row],[Datum]])&lt;&gt;"",(+Tabel25[[#This Row],[Datum]]-DATE(2025,8,20))/7,"")</f>
        <v>25.285714285714285</v>
      </c>
      <c r="C160" s="32">
        <f>IF(TRIM(Tabel25[[#This Row],[Datum]])&lt;&gt;"",Tabel25[[#This Row],[Datum]],"")</f>
        <v>46066</v>
      </c>
      <c r="D160" s="4">
        <v>46066</v>
      </c>
      <c r="E160" s="5"/>
      <c r="F160" s="6"/>
      <c r="H160"/>
      <c r="K160" s="12"/>
    </row>
    <row r="161" spans="1:11" ht="28.5" customHeight="1">
      <c r="A161" s="2">
        <f>IF(TRIM(Tabel25[[#This Row],[Datum]])&lt;&gt;"",WEEKNUM(Tabel25[[#This Row],[Datum]],2),"")</f>
        <v>8</v>
      </c>
      <c r="B161" s="3">
        <f>IF(TRIM(Tabel25[[#This Row],[Datum]])&lt;&gt;"",(+Tabel25[[#This Row],[Datum]]-DATE(2025,8,20))/7,"")</f>
        <v>25.714285714285715</v>
      </c>
      <c r="C161" s="32">
        <f>IF(TRIM(Tabel25[[#This Row],[Datum]])&lt;&gt;"",Tabel25[[#This Row],[Datum]],"")</f>
        <v>46069</v>
      </c>
      <c r="D161" s="4">
        <v>46069</v>
      </c>
      <c r="E161" s="5"/>
      <c r="F161" s="6" t="s">
        <v>25</v>
      </c>
      <c r="G161" s="5" t="s">
        <v>9</v>
      </c>
      <c r="H161"/>
      <c r="K161" s="12"/>
    </row>
    <row r="162" spans="1:11" ht="28.5" customHeight="1">
      <c r="A162" s="2">
        <f>IF(TRIM(Tabel25[[#This Row],[Datum]])&lt;&gt;"",WEEKNUM(Tabel25[[#This Row],[Datum]],2),"")</f>
        <v>8</v>
      </c>
      <c r="B162" s="3">
        <f>IF(TRIM(Tabel25[[#This Row],[Datum]])&lt;&gt;"",(+Tabel25[[#This Row],[Datum]]-DATE(2025,8,20))/7,"")</f>
        <v>25.714285714285715</v>
      </c>
      <c r="C162" s="32">
        <f>IF(TRIM(Tabel25[[#This Row],[Datum]])&lt;&gt;"",Tabel25[[#This Row],[Datum]],"")</f>
        <v>46069</v>
      </c>
      <c r="D162" s="4">
        <v>46069</v>
      </c>
      <c r="E162" s="5"/>
      <c r="F162" s="6"/>
      <c r="H162"/>
    </row>
    <row r="163" spans="1:11" ht="28.5" customHeight="1">
      <c r="A163" s="2">
        <f>IF(TRIM(Tabel25[[#This Row],[Datum]])&lt;&gt;"",WEEKNUM(Tabel25[[#This Row],[Datum]],2),"")</f>
        <v>8</v>
      </c>
      <c r="B163" s="3">
        <f>IF(TRIM(Tabel25[[#This Row],[Datum]])&lt;&gt;"",(+Tabel25[[#This Row],[Datum]]-DATE(2025,8,20))/7,"")</f>
        <v>25.857142857142858</v>
      </c>
      <c r="C163" s="32">
        <f>IF(TRIM(Tabel25[[#This Row],[Datum]])&lt;&gt;"",Tabel25[[#This Row],[Datum]],"")</f>
        <v>46070</v>
      </c>
      <c r="D163" s="4">
        <v>46070</v>
      </c>
      <c r="E163" s="5"/>
      <c r="F163" s="6"/>
      <c r="H163"/>
    </row>
    <row r="164" spans="1:11" ht="28.5" customHeight="1">
      <c r="A164" s="2">
        <f>IF(TRIM(Tabel25[[#This Row],[Datum]])&lt;&gt;"",WEEKNUM(Tabel25[[#This Row],[Datum]],2),"")</f>
        <v>8</v>
      </c>
      <c r="B164" s="3">
        <f>IF(TRIM(Tabel25[[#This Row],[Datum]])&lt;&gt;"",(+Tabel25[[#This Row],[Datum]]-DATE(2025,8,20))/7,"")</f>
        <v>26</v>
      </c>
      <c r="C164" s="32">
        <f>IF(TRIM(Tabel25[[#This Row],[Datum]])&lt;&gt;"",Tabel25[[#This Row],[Datum]],"")</f>
        <v>46071</v>
      </c>
      <c r="D164" s="4">
        <v>46071</v>
      </c>
      <c r="E164" s="5"/>
      <c r="F164" s="6"/>
      <c r="H164"/>
    </row>
    <row r="165" spans="1:11" ht="28.5" customHeight="1">
      <c r="A165" s="2">
        <f>IF(TRIM(Tabel25[[#This Row],[Datum]])&lt;&gt;"",WEEKNUM(Tabel25[[#This Row],[Datum]],2),"")</f>
        <v>8</v>
      </c>
      <c r="B165" s="3">
        <f>IF(TRIM(Tabel25[[#This Row],[Datum]])&lt;&gt;"",(+Tabel25[[#This Row],[Datum]]-DATE(2025,8,20))/7,"")</f>
        <v>26.142857142857142</v>
      </c>
      <c r="C165" s="32">
        <f>IF(TRIM(Tabel25[[#This Row],[Datum]])&lt;&gt;"",Tabel25[[#This Row],[Datum]],"")</f>
        <v>46072</v>
      </c>
      <c r="D165" s="4">
        <v>46072</v>
      </c>
      <c r="E165" s="5"/>
      <c r="F165" s="6"/>
      <c r="H165"/>
    </row>
    <row r="166" spans="1:11" ht="28.5" customHeight="1">
      <c r="A166" s="2">
        <f>IF(TRIM(Tabel25[[#This Row],[Datum]])&lt;&gt;"",WEEKNUM(Tabel25[[#This Row],[Datum]],2),"")</f>
        <v>8</v>
      </c>
      <c r="B166" s="3">
        <f>IF(TRIM(Tabel25[[#This Row],[Datum]])&lt;&gt;"",(+Tabel25[[#This Row],[Datum]]-DATE(2025,8,20))/7,"")</f>
        <v>26.285714285714285</v>
      </c>
      <c r="C166" s="32">
        <f>IF(TRIM(Tabel25[[#This Row],[Datum]])&lt;&gt;"",Tabel25[[#This Row],[Datum]],"")</f>
        <v>46073</v>
      </c>
      <c r="D166" s="4">
        <v>46073</v>
      </c>
      <c r="E166" s="5"/>
      <c r="F166" s="6"/>
      <c r="H166"/>
    </row>
    <row r="167" spans="1:11" ht="28.5" customHeight="1">
      <c r="A167" s="2">
        <f>IF(TRIM(Tabel25[[#This Row],[Datum]])&lt;&gt;"",WEEKNUM(Tabel25[[#This Row],[Datum]],2),"")</f>
        <v>9</v>
      </c>
      <c r="B167" s="3">
        <f>IF(TRIM(Tabel25[[#This Row],[Datum]])&lt;&gt;"",(+Tabel25[[#This Row],[Datum]]-DATE(2025,8,20))/7,"")</f>
        <v>26.714285714285715</v>
      </c>
      <c r="C167" s="32">
        <f>IF(TRIM(Tabel25[[#This Row],[Datum]])&lt;&gt;"",Tabel25[[#This Row],[Datum]],"")</f>
        <v>46076</v>
      </c>
      <c r="D167" s="4">
        <v>46076</v>
      </c>
      <c r="E167" s="5"/>
      <c r="F167" s="6" t="s">
        <v>25</v>
      </c>
      <c r="G167" s="5" t="s">
        <v>9</v>
      </c>
      <c r="H167"/>
    </row>
    <row r="168" spans="1:11" ht="28.5" customHeight="1">
      <c r="A168" s="2">
        <f>IF(TRIM(Tabel25[[#This Row],[Datum]])&lt;&gt;"",WEEKNUM(Tabel25[[#This Row],[Datum]],2),"")</f>
        <v>9</v>
      </c>
      <c r="B168" s="3">
        <f>IF(TRIM(Tabel25[[#This Row],[Datum]])&lt;&gt;"",(+Tabel25[[#This Row],[Datum]]-DATE(2025,8,20))/7,"")</f>
        <v>26.714285714285715</v>
      </c>
      <c r="C168" s="32">
        <f>IF(TRIM(Tabel25[[#This Row],[Datum]])&lt;&gt;"",Tabel25[[#This Row],[Datum]],"")</f>
        <v>46076</v>
      </c>
      <c r="D168" s="4">
        <v>46076</v>
      </c>
      <c r="E168" s="5"/>
      <c r="F168" s="6"/>
      <c r="H168"/>
    </row>
    <row r="169" spans="1:11" ht="28.5" customHeight="1">
      <c r="A169" s="2">
        <f>IF(TRIM(Tabel25[[#This Row],[Datum]])&lt;&gt;"",WEEKNUM(Tabel25[[#This Row],[Datum]],2),"")</f>
        <v>9</v>
      </c>
      <c r="B169" s="3">
        <f>IF(TRIM(Tabel25[[#This Row],[Datum]])&lt;&gt;"",(+Tabel25[[#This Row],[Datum]]-DATE(2025,8,20))/7,"")</f>
        <v>26.857142857142858</v>
      </c>
      <c r="C169" s="32">
        <f>IF(TRIM(Tabel25[[#This Row],[Datum]])&lt;&gt;"",Tabel25[[#This Row],[Datum]],"")</f>
        <v>46077</v>
      </c>
      <c r="D169" s="4">
        <v>46077</v>
      </c>
      <c r="E169" s="5"/>
      <c r="F169" s="6"/>
      <c r="H169"/>
    </row>
    <row r="170" spans="1:11" ht="28.5" customHeight="1">
      <c r="A170" s="2">
        <f>IF(TRIM(Tabel25[[#This Row],[Datum]])&lt;&gt;"",WEEKNUM(Tabel25[[#This Row],[Datum]],2),"")</f>
        <v>9</v>
      </c>
      <c r="B170" s="3">
        <f>IF(TRIM(Tabel25[[#This Row],[Datum]])&lt;&gt;"",(+Tabel25[[#This Row],[Datum]]-DATE(2025,8,20))/7,"")</f>
        <v>27</v>
      </c>
      <c r="C170" s="32">
        <f>IF(TRIM(Tabel25[[#This Row],[Datum]])&lt;&gt;"",Tabel25[[#This Row],[Datum]],"")</f>
        <v>46078</v>
      </c>
      <c r="D170" s="4">
        <v>46078</v>
      </c>
      <c r="E170" s="5"/>
      <c r="F170" s="6"/>
      <c r="H170"/>
    </row>
    <row r="171" spans="1:11" ht="28.5" customHeight="1">
      <c r="A171" s="2">
        <f>IF(TRIM(Tabel25[[#This Row],[Datum]])&lt;&gt;"",WEEKNUM(Tabel25[[#This Row],[Datum]],2),"")</f>
        <v>9</v>
      </c>
      <c r="B171" s="3">
        <f>IF(TRIM(Tabel25[[#This Row],[Datum]])&lt;&gt;"",(+Tabel25[[#This Row],[Datum]]-DATE(2025,8,20))/7,"")</f>
        <v>27.142857142857142</v>
      </c>
      <c r="C171" s="32">
        <f>IF(TRIM(Tabel25[[#This Row],[Datum]])&lt;&gt;"",Tabel25[[#This Row],[Datum]],"")</f>
        <v>46079</v>
      </c>
      <c r="D171" s="4">
        <v>46079</v>
      </c>
      <c r="E171" s="5"/>
      <c r="F171" s="6"/>
      <c r="H171"/>
    </row>
    <row r="172" spans="1:11" ht="28.5" customHeight="1">
      <c r="A172" s="2">
        <f>IF(TRIM(Tabel25[[#This Row],[Datum]])&lt;&gt;"",WEEKNUM(Tabel25[[#This Row],[Datum]],2),"")</f>
        <v>9</v>
      </c>
      <c r="B172" s="3">
        <f>IF(TRIM(Tabel25[[#This Row],[Datum]])&lt;&gt;"",(+Tabel25[[#This Row],[Datum]]-DATE(2025,8,20))/7,"")</f>
        <v>27.285714285714285</v>
      </c>
      <c r="C172" s="32">
        <f>IF(TRIM(Tabel25[[#This Row],[Datum]])&lt;&gt;"",Tabel25[[#This Row],[Datum]],"")</f>
        <v>46080</v>
      </c>
      <c r="D172" s="4">
        <v>46080</v>
      </c>
      <c r="E172" s="5"/>
      <c r="F172" s="6"/>
      <c r="H172"/>
    </row>
    <row r="173" spans="1:11" ht="28.5" customHeight="1">
      <c r="A173" s="2">
        <f>IF(TRIM(Tabel25[[#This Row],[Datum]])&lt;&gt;"",WEEKNUM(Tabel25[[#This Row],[Datum]],2),"")</f>
        <v>10</v>
      </c>
      <c r="B173" s="3">
        <f>IF(TRIM(Tabel25[[#This Row],[Datum]])&lt;&gt;"",(+Tabel25[[#This Row],[Datum]]-DATE(2025,8,20))/7,"")</f>
        <v>27.714285714285715</v>
      </c>
      <c r="C173" s="32">
        <f>IF(TRIM(Tabel25[[#This Row],[Datum]])&lt;&gt;"",Tabel25[[#This Row],[Datum]],"")</f>
        <v>46083</v>
      </c>
      <c r="D173" s="4">
        <v>46083</v>
      </c>
      <c r="E173" s="5"/>
      <c r="F173" s="6" t="s">
        <v>25</v>
      </c>
      <c r="G173" s="5" t="s">
        <v>9</v>
      </c>
      <c r="H173"/>
    </row>
    <row r="174" spans="1:11" ht="28.5" customHeight="1">
      <c r="A174" s="2">
        <f>IF(TRIM(Tabel25[[#This Row],[Datum]])&lt;&gt;"",WEEKNUM(Tabel25[[#This Row],[Datum]],2),"")</f>
        <v>10</v>
      </c>
      <c r="B174" s="3">
        <f>IF(TRIM(Tabel25[[#This Row],[Datum]])&lt;&gt;"",(+Tabel25[[#This Row],[Datum]]-DATE(2025,8,20))/7,"")</f>
        <v>27.714285714285715</v>
      </c>
      <c r="C174" s="32">
        <f>IF(TRIM(Tabel25[[#This Row],[Datum]])&lt;&gt;"",Tabel25[[#This Row],[Datum]],"")</f>
        <v>46083</v>
      </c>
      <c r="D174" s="4">
        <v>46083</v>
      </c>
      <c r="E174" s="5"/>
      <c r="F174" s="6"/>
      <c r="H174"/>
    </row>
    <row r="175" spans="1:11" ht="28.5" customHeight="1">
      <c r="A175" s="2">
        <f>IF(TRIM(Tabel25[[#This Row],[Datum]])&lt;&gt;"",WEEKNUM(Tabel25[[#This Row],[Datum]],2),"")</f>
        <v>10</v>
      </c>
      <c r="B175" s="3">
        <f>IF(TRIM(Tabel25[[#This Row],[Datum]])&lt;&gt;"",(+Tabel25[[#This Row],[Datum]]-DATE(2025,8,20))/7,"")</f>
        <v>27.857142857142858</v>
      </c>
      <c r="C175" s="32">
        <f>IF(TRIM(Tabel25[[#This Row],[Datum]])&lt;&gt;"",Tabel25[[#This Row],[Datum]],"")</f>
        <v>46084</v>
      </c>
      <c r="D175" s="4">
        <v>46084</v>
      </c>
      <c r="E175" s="5"/>
      <c r="F175" s="6"/>
      <c r="H175"/>
    </row>
    <row r="176" spans="1:11" ht="28.5" customHeight="1">
      <c r="A176" s="2">
        <f>IF(TRIM(Tabel25[[#This Row],[Datum]])&lt;&gt;"",WEEKNUM(Tabel25[[#This Row],[Datum]],2),"")</f>
        <v>10</v>
      </c>
      <c r="B176" s="3">
        <f>IF(TRIM(Tabel25[[#This Row],[Datum]])&lt;&gt;"",(+Tabel25[[#This Row],[Datum]]-DATE(2025,8,20))/7,"")</f>
        <v>28</v>
      </c>
      <c r="C176" s="32">
        <f>IF(TRIM(Tabel25[[#This Row],[Datum]])&lt;&gt;"",Tabel25[[#This Row],[Datum]],"")</f>
        <v>46085</v>
      </c>
      <c r="D176" s="4">
        <v>46085</v>
      </c>
      <c r="E176" s="5"/>
      <c r="F176" s="6"/>
      <c r="H176"/>
    </row>
    <row r="177" spans="1:8" ht="28.5" customHeight="1">
      <c r="A177" s="2">
        <f>IF(TRIM(Tabel25[[#This Row],[Datum]])&lt;&gt;"",WEEKNUM(Tabel25[[#This Row],[Datum]],2),"")</f>
        <v>10</v>
      </c>
      <c r="B177" s="3">
        <f>IF(TRIM(Tabel25[[#This Row],[Datum]])&lt;&gt;"",(+Tabel25[[#This Row],[Datum]]-DATE(2025,8,20))/7,"")</f>
        <v>28.142857142857142</v>
      </c>
      <c r="C177" s="32">
        <f>IF(TRIM(Tabel25[[#This Row],[Datum]])&lt;&gt;"",Tabel25[[#This Row],[Datum]],"")</f>
        <v>46086</v>
      </c>
      <c r="D177" s="4">
        <v>46086</v>
      </c>
      <c r="E177" s="5"/>
      <c r="F177" s="6"/>
      <c r="H177"/>
    </row>
    <row r="178" spans="1:8" ht="28.5" customHeight="1">
      <c r="A178" s="2">
        <f>IF(TRIM(Tabel25[[#This Row],[Datum]])&lt;&gt;"",WEEKNUM(Tabel25[[#This Row],[Datum]],2),"")</f>
        <v>10</v>
      </c>
      <c r="B178" s="3">
        <f>IF(TRIM(Tabel25[[#This Row],[Datum]])&lt;&gt;"",(+Tabel25[[#This Row],[Datum]]-DATE(2025,8,20))/7,"")</f>
        <v>28.285714285714285</v>
      </c>
      <c r="C178" s="32">
        <f>IF(TRIM(Tabel25[[#This Row],[Datum]])&lt;&gt;"",Tabel25[[#This Row],[Datum]],"")</f>
        <v>46087</v>
      </c>
      <c r="D178" s="4">
        <v>46087</v>
      </c>
      <c r="E178" s="5"/>
      <c r="F178" s="6"/>
      <c r="H178"/>
    </row>
    <row r="179" spans="1:8" ht="28.5" customHeight="1">
      <c r="A179" s="2">
        <f>IF(TRIM(Tabel25[[#This Row],[Datum]])&lt;&gt;"",WEEKNUM(Tabel25[[#This Row],[Datum]],2),"")</f>
        <v>11</v>
      </c>
      <c r="B179" s="3">
        <f>IF(TRIM(Tabel25[[#This Row],[Datum]])&lt;&gt;"",(+Tabel25[[#This Row],[Datum]]-DATE(2025,8,20))/7,"")</f>
        <v>28.714285714285715</v>
      </c>
      <c r="C179" s="32">
        <f>IF(TRIM(Tabel25[[#This Row],[Datum]])&lt;&gt;"",Tabel25[[#This Row],[Datum]],"")</f>
        <v>46090</v>
      </c>
      <c r="D179" s="4">
        <v>46090</v>
      </c>
      <c r="E179" s="5"/>
      <c r="F179" s="6" t="s">
        <v>25</v>
      </c>
      <c r="G179" s="5" t="s">
        <v>9</v>
      </c>
      <c r="H179"/>
    </row>
    <row r="180" spans="1:8" ht="28.5" customHeight="1">
      <c r="A180" s="2">
        <f>IF(TRIM(Tabel25[[#This Row],[Datum]])&lt;&gt;"",WEEKNUM(Tabel25[[#This Row],[Datum]],2),"")</f>
        <v>11</v>
      </c>
      <c r="B180" s="3">
        <f>IF(TRIM(Tabel25[[#This Row],[Datum]])&lt;&gt;"",(+Tabel25[[#This Row],[Datum]]-DATE(2025,8,20))/7,"")</f>
        <v>28.714285714285715</v>
      </c>
      <c r="C180" s="32">
        <f>IF(TRIM(Tabel25[[#This Row],[Datum]])&lt;&gt;"",Tabel25[[#This Row],[Datum]],"")</f>
        <v>46090</v>
      </c>
      <c r="D180" s="4">
        <v>46090</v>
      </c>
      <c r="E180" s="5"/>
      <c r="F180" s="6"/>
      <c r="H180"/>
    </row>
    <row r="181" spans="1:8" ht="28.5" customHeight="1">
      <c r="A181" s="2">
        <f>IF(TRIM(Tabel25[[#This Row],[Datum]])&lt;&gt;"",WEEKNUM(Tabel25[[#This Row],[Datum]],2),"")</f>
        <v>11</v>
      </c>
      <c r="B181" s="3">
        <f>IF(TRIM(Tabel25[[#This Row],[Datum]])&lt;&gt;"",(+Tabel25[[#This Row],[Datum]]-DATE(2025,8,20))/7,"")</f>
        <v>28.857142857142858</v>
      </c>
      <c r="C181" s="32">
        <f>IF(TRIM(Tabel25[[#This Row],[Datum]])&lt;&gt;"",Tabel25[[#This Row],[Datum]],"")</f>
        <v>46091</v>
      </c>
      <c r="D181" s="4">
        <v>46091</v>
      </c>
      <c r="E181" s="5"/>
      <c r="F181" s="6"/>
      <c r="H181"/>
    </row>
    <row r="182" spans="1:8" ht="28.5" customHeight="1">
      <c r="A182" s="2">
        <f>IF(TRIM(Tabel25[[#This Row],[Datum]])&lt;&gt;"",WEEKNUM(Tabel25[[#This Row],[Datum]],2),"")</f>
        <v>11</v>
      </c>
      <c r="B182" s="3">
        <f>IF(TRIM(Tabel25[[#This Row],[Datum]])&lt;&gt;"",(+Tabel25[[#This Row],[Datum]]-DATE(2025,8,20))/7,"")</f>
        <v>29</v>
      </c>
      <c r="C182" s="32">
        <f>IF(TRIM(Tabel25[[#This Row],[Datum]])&lt;&gt;"",Tabel25[[#This Row],[Datum]],"")</f>
        <v>46092</v>
      </c>
      <c r="D182" s="4">
        <v>46092</v>
      </c>
      <c r="E182" s="5"/>
      <c r="F182" s="6"/>
      <c r="H182"/>
    </row>
    <row r="183" spans="1:8" ht="28.5" customHeight="1">
      <c r="A183" s="2">
        <f>IF(TRIM(Tabel25[[#This Row],[Datum]])&lt;&gt;"",WEEKNUM(Tabel25[[#This Row],[Datum]],2),"")</f>
        <v>11</v>
      </c>
      <c r="B183" s="3">
        <f>IF(TRIM(Tabel25[[#This Row],[Datum]])&lt;&gt;"",(+Tabel25[[#This Row],[Datum]]-DATE(2025,8,20))/7,"")</f>
        <v>29.142857142857142</v>
      </c>
      <c r="C183" s="32">
        <f>IF(TRIM(Tabel25[[#This Row],[Datum]])&lt;&gt;"",Tabel25[[#This Row],[Datum]],"")</f>
        <v>46093</v>
      </c>
      <c r="D183" s="4">
        <v>46093</v>
      </c>
      <c r="E183" s="5"/>
      <c r="F183" s="6"/>
      <c r="H183"/>
    </row>
    <row r="184" spans="1:8" ht="28.5" customHeight="1">
      <c r="A184" s="2">
        <f>IF(TRIM(Tabel25[[#This Row],[Datum]])&lt;&gt;"",WEEKNUM(Tabel25[[#This Row],[Datum]],2),"")</f>
        <v>11</v>
      </c>
      <c r="B184" s="3">
        <f>IF(TRIM(Tabel25[[#This Row],[Datum]])&lt;&gt;"",(+Tabel25[[#This Row],[Datum]]-DATE(2025,8,20))/7,"")</f>
        <v>29.285714285714285</v>
      </c>
      <c r="C184" s="32">
        <f>IF(TRIM(Tabel25[[#This Row],[Datum]])&lt;&gt;"",Tabel25[[#This Row],[Datum]],"")</f>
        <v>46094</v>
      </c>
      <c r="D184" s="4">
        <v>46094</v>
      </c>
      <c r="E184" s="5"/>
      <c r="F184" s="6"/>
      <c r="H184"/>
    </row>
    <row r="185" spans="1:8" ht="28.5" customHeight="1">
      <c r="A185" s="2">
        <f>IF(TRIM(Tabel25[[#This Row],[Datum]])&lt;&gt;"",WEEKNUM(Tabel25[[#This Row],[Datum]],2),"")</f>
        <v>12</v>
      </c>
      <c r="B185" s="3">
        <f>IF(TRIM(Tabel25[[#This Row],[Datum]])&lt;&gt;"",(+Tabel25[[#This Row],[Datum]]-DATE(2025,8,20))/7,"")</f>
        <v>29.714285714285715</v>
      </c>
      <c r="C185" s="32">
        <f>IF(TRIM(Tabel25[[#This Row],[Datum]])&lt;&gt;"",Tabel25[[#This Row],[Datum]],"")</f>
        <v>46097</v>
      </c>
      <c r="D185" s="4">
        <v>46097</v>
      </c>
      <c r="E185" s="5"/>
      <c r="F185" s="6" t="s">
        <v>25</v>
      </c>
      <c r="G185" s="5" t="s">
        <v>9</v>
      </c>
      <c r="H185"/>
    </row>
    <row r="186" spans="1:8" ht="28.5" customHeight="1">
      <c r="A186" s="2">
        <f>IF(TRIM(Tabel25[[#This Row],[Datum]])&lt;&gt;"",WEEKNUM(Tabel25[[#This Row],[Datum]],2),"")</f>
        <v>12</v>
      </c>
      <c r="B186" s="3">
        <f>IF(TRIM(Tabel25[[#This Row],[Datum]])&lt;&gt;"",(+Tabel25[[#This Row],[Datum]]-DATE(2025,8,20))/7,"")</f>
        <v>29.714285714285715</v>
      </c>
      <c r="C186" s="32">
        <f>IF(TRIM(Tabel25[[#This Row],[Datum]])&lt;&gt;"",Tabel25[[#This Row],[Datum]],"")</f>
        <v>46097</v>
      </c>
      <c r="D186" s="4">
        <v>46097</v>
      </c>
      <c r="E186" s="5"/>
      <c r="F186" s="6"/>
      <c r="H186"/>
    </row>
    <row r="187" spans="1:8" ht="28.5" customHeight="1">
      <c r="A187" s="2">
        <f>IF(TRIM(Tabel25[[#This Row],[Datum]])&lt;&gt;"",WEEKNUM(Tabel25[[#This Row],[Datum]],2),"")</f>
        <v>12</v>
      </c>
      <c r="B187" s="3">
        <f>IF(TRIM(Tabel25[[#This Row],[Datum]])&lt;&gt;"",(+Tabel25[[#This Row],[Datum]]-DATE(2025,8,20))/7,"")</f>
        <v>29.857142857142858</v>
      </c>
      <c r="C187" s="32">
        <f>IF(TRIM(Tabel25[[#This Row],[Datum]])&lt;&gt;"",Tabel25[[#This Row],[Datum]],"")</f>
        <v>46098</v>
      </c>
      <c r="D187" s="4">
        <v>46098</v>
      </c>
      <c r="E187" s="5"/>
      <c r="F187" s="6"/>
      <c r="H187"/>
    </row>
    <row r="188" spans="1:8" ht="28.5" customHeight="1">
      <c r="A188" s="2">
        <f>IF(TRIM(Tabel25[[#This Row],[Datum]])&lt;&gt;"",WEEKNUM(Tabel25[[#This Row],[Datum]],2),"")</f>
        <v>12</v>
      </c>
      <c r="B188" s="3">
        <f>IF(TRIM(Tabel25[[#This Row],[Datum]])&lt;&gt;"",(+Tabel25[[#This Row],[Datum]]-DATE(2025,8,20))/7,"")</f>
        <v>30</v>
      </c>
      <c r="C188" s="32">
        <f>IF(TRIM(Tabel25[[#This Row],[Datum]])&lt;&gt;"",Tabel25[[#This Row],[Datum]],"")</f>
        <v>46099</v>
      </c>
      <c r="D188" s="4">
        <v>46099</v>
      </c>
      <c r="E188" s="5"/>
      <c r="F188" s="6"/>
      <c r="H188"/>
    </row>
    <row r="189" spans="1:8" ht="28.5" customHeight="1">
      <c r="A189" s="2">
        <f>IF(TRIM(Tabel25[[#This Row],[Datum]])&lt;&gt;"",WEEKNUM(Tabel25[[#This Row],[Datum]],2),"")</f>
        <v>12</v>
      </c>
      <c r="B189" s="3">
        <f>IF(TRIM(Tabel25[[#This Row],[Datum]])&lt;&gt;"",(+Tabel25[[#This Row],[Datum]]-DATE(2025,8,20))/7,"")</f>
        <v>30.142857142857142</v>
      </c>
      <c r="C189" s="32">
        <f>IF(TRIM(Tabel25[[#This Row],[Datum]])&lt;&gt;"",Tabel25[[#This Row],[Datum]],"")</f>
        <v>46100</v>
      </c>
      <c r="D189" s="4">
        <v>46100</v>
      </c>
      <c r="E189" s="5"/>
      <c r="F189" s="6"/>
      <c r="H189"/>
    </row>
    <row r="190" spans="1:8" ht="28.5" customHeight="1">
      <c r="A190" s="2">
        <f>IF(TRIM(Tabel25[[#This Row],[Datum]])&lt;&gt;"",WEEKNUM(Tabel25[[#This Row],[Datum]],2),"")</f>
        <v>12</v>
      </c>
      <c r="B190" s="3">
        <f>IF(TRIM(Tabel25[[#This Row],[Datum]])&lt;&gt;"",(+Tabel25[[#This Row],[Datum]]-DATE(2025,8,20))/7,"")</f>
        <v>30.285714285714285</v>
      </c>
      <c r="C190" s="32">
        <f>IF(TRIM(Tabel25[[#This Row],[Datum]])&lt;&gt;"",Tabel25[[#This Row],[Datum]],"")</f>
        <v>46101</v>
      </c>
      <c r="D190" s="4">
        <v>46101</v>
      </c>
      <c r="E190" s="5"/>
      <c r="F190" s="6"/>
      <c r="H190"/>
    </row>
    <row r="191" spans="1:8" ht="28.5" customHeight="1">
      <c r="A191" s="2">
        <f>IF(TRIM(Tabel25[[#This Row],[Datum]])&lt;&gt;"",WEEKNUM(Tabel25[[#This Row],[Datum]],2),"")</f>
        <v>13</v>
      </c>
      <c r="B191" s="3">
        <f>IF(TRIM(Tabel25[[#This Row],[Datum]])&lt;&gt;"",(+Tabel25[[#This Row],[Datum]]-DATE(2025,8,20))/7,"")</f>
        <v>30.714285714285715</v>
      </c>
      <c r="C191" s="32">
        <f>IF(TRIM(Tabel25[[#This Row],[Datum]])&lt;&gt;"",Tabel25[[#This Row],[Datum]],"")</f>
        <v>46104</v>
      </c>
      <c r="D191" s="4">
        <v>46104</v>
      </c>
      <c r="E191" s="5"/>
      <c r="F191" s="6" t="s">
        <v>25</v>
      </c>
      <c r="G191" s="5" t="s">
        <v>9</v>
      </c>
      <c r="H191"/>
    </row>
    <row r="192" spans="1:8" ht="28.5" customHeight="1">
      <c r="A192" s="2">
        <f>IF(TRIM(Tabel25[[#This Row],[Datum]])&lt;&gt;"",WEEKNUM(Tabel25[[#This Row],[Datum]],2),"")</f>
        <v>13</v>
      </c>
      <c r="B192" s="3">
        <f>IF(TRIM(Tabel25[[#This Row],[Datum]])&lt;&gt;"",(+Tabel25[[#This Row],[Datum]]-DATE(2025,8,20))/7,"")</f>
        <v>30.714285714285715</v>
      </c>
      <c r="C192" s="32">
        <f>IF(TRIM(Tabel25[[#This Row],[Datum]])&lt;&gt;"",Tabel25[[#This Row],[Datum]],"")</f>
        <v>46104</v>
      </c>
      <c r="D192" s="4">
        <v>46104</v>
      </c>
      <c r="E192" s="5"/>
      <c r="F192" s="6"/>
      <c r="H192"/>
    </row>
    <row r="193" spans="1:8" ht="28.5" customHeight="1">
      <c r="A193" s="2">
        <f>IF(TRIM(Tabel25[[#This Row],[Datum]])&lt;&gt;"",WEEKNUM(Tabel25[[#This Row],[Datum]],2),"")</f>
        <v>13</v>
      </c>
      <c r="B193" s="3">
        <f>IF(TRIM(Tabel25[[#This Row],[Datum]])&lt;&gt;"",(+Tabel25[[#This Row],[Datum]]-DATE(2025,8,20))/7,"")</f>
        <v>30.857142857142858</v>
      </c>
      <c r="C193" s="32">
        <f>IF(TRIM(Tabel25[[#This Row],[Datum]])&lt;&gt;"",Tabel25[[#This Row],[Datum]],"")</f>
        <v>46105</v>
      </c>
      <c r="D193" s="4">
        <v>46105</v>
      </c>
      <c r="E193" s="5"/>
      <c r="F193" s="6"/>
      <c r="H193"/>
    </row>
    <row r="194" spans="1:8" ht="28.5" customHeight="1">
      <c r="A194" s="2">
        <f>IF(TRIM(Tabel25[[#This Row],[Datum]])&lt;&gt;"",WEEKNUM(Tabel25[[#This Row],[Datum]],2),"")</f>
        <v>13</v>
      </c>
      <c r="B194" s="3">
        <f>IF(TRIM(Tabel25[[#This Row],[Datum]])&lt;&gt;"",(+Tabel25[[#This Row],[Datum]]-DATE(2025,8,20))/7,"")</f>
        <v>31</v>
      </c>
      <c r="C194" s="32">
        <f>IF(TRIM(Tabel25[[#This Row],[Datum]])&lt;&gt;"",Tabel25[[#This Row],[Datum]],"")</f>
        <v>46106</v>
      </c>
      <c r="D194" s="4">
        <v>46106</v>
      </c>
      <c r="E194" s="5"/>
      <c r="F194" s="6"/>
      <c r="H194"/>
    </row>
    <row r="195" spans="1:8" ht="28.5" customHeight="1">
      <c r="A195" s="2">
        <f>IF(TRIM(Tabel25[[#This Row],[Datum]])&lt;&gt;"",WEEKNUM(Tabel25[[#This Row],[Datum]],2),"")</f>
        <v>13</v>
      </c>
      <c r="B195" s="3">
        <f>IF(TRIM(Tabel25[[#This Row],[Datum]])&lt;&gt;"",(+Tabel25[[#This Row],[Datum]]-DATE(2025,8,20))/7,"")</f>
        <v>31.142857142857142</v>
      </c>
      <c r="C195" s="32">
        <f>IF(TRIM(Tabel25[[#This Row],[Datum]])&lt;&gt;"",Tabel25[[#This Row],[Datum]],"")</f>
        <v>46107</v>
      </c>
      <c r="D195" s="4">
        <v>46107</v>
      </c>
      <c r="E195" s="5"/>
      <c r="F195" s="6"/>
      <c r="H195"/>
    </row>
    <row r="196" spans="1:8" ht="28.5" customHeight="1">
      <c r="A196" s="2">
        <f>IF(TRIM(Tabel25[[#This Row],[Datum]])&lt;&gt;"",WEEKNUM(Tabel25[[#This Row],[Datum]],2),"")</f>
        <v>13</v>
      </c>
      <c r="B196" s="3">
        <f>IF(TRIM(Tabel25[[#This Row],[Datum]])&lt;&gt;"",(+Tabel25[[#This Row],[Datum]]-DATE(2025,8,20))/7,"")</f>
        <v>31.285714285714285</v>
      </c>
      <c r="C196" s="32">
        <f>IF(TRIM(Tabel25[[#This Row],[Datum]])&lt;&gt;"",Tabel25[[#This Row],[Datum]],"")</f>
        <v>46108</v>
      </c>
      <c r="D196" s="4">
        <v>46108</v>
      </c>
      <c r="E196" s="5"/>
      <c r="F196" s="6"/>
      <c r="H196"/>
    </row>
    <row r="197" spans="1:8" ht="28.5" customHeight="1">
      <c r="A197" s="2">
        <f>IF(TRIM(Tabel25[[#This Row],[Datum]])&lt;&gt;"",WEEKNUM(Tabel25[[#This Row],[Datum]],2),"")</f>
        <v>14</v>
      </c>
      <c r="B197" s="3">
        <f>IF(TRIM(Tabel25[[#This Row],[Datum]])&lt;&gt;"",(+Tabel25[[#This Row],[Datum]]-DATE(2025,8,20))/7,"")</f>
        <v>31.714285714285715</v>
      </c>
      <c r="C197" s="32">
        <f>IF(TRIM(Tabel25[[#This Row],[Datum]])&lt;&gt;"",Tabel25[[#This Row],[Datum]],"")</f>
        <v>46111</v>
      </c>
      <c r="D197" s="4">
        <v>46111</v>
      </c>
      <c r="E197" s="5"/>
      <c r="F197" s="6" t="s">
        <v>25</v>
      </c>
      <c r="G197" s="5" t="s">
        <v>9</v>
      </c>
      <c r="H197"/>
    </row>
    <row r="198" spans="1:8" ht="28.5" customHeight="1">
      <c r="A198" s="2">
        <f>IF(TRIM(Tabel25[[#This Row],[Datum]])&lt;&gt;"",WEEKNUM(Tabel25[[#This Row],[Datum]],2),"")</f>
        <v>14</v>
      </c>
      <c r="B198" s="3">
        <f>IF(TRIM(Tabel25[[#This Row],[Datum]])&lt;&gt;"",(+Tabel25[[#This Row],[Datum]]-DATE(2025,8,20))/7,"")</f>
        <v>31.714285714285715</v>
      </c>
      <c r="C198" s="32">
        <f>IF(TRIM(Tabel25[[#This Row],[Datum]])&lt;&gt;"",Tabel25[[#This Row],[Datum]],"")</f>
        <v>46111</v>
      </c>
      <c r="D198" s="4">
        <v>46111</v>
      </c>
      <c r="E198" s="5"/>
      <c r="F198" s="6"/>
      <c r="H198"/>
    </row>
    <row r="199" spans="1:8" ht="28.5" customHeight="1">
      <c r="A199" s="2">
        <f>IF(TRIM(Tabel25[[#This Row],[Datum]])&lt;&gt;"",WEEKNUM(Tabel25[[#This Row],[Datum]],2),"")</f>
        <v>14</v>
      </c>
      <c r="B199" s="3">
        <f>IF(TRIM(Tabel25[[#This Row],[Datum]])&lt;&gt;"",(+Tabel25[[#This Row],[Datum]]-DATE(2025,8,20))/7,"")</f>
        <v>31.857142857142858</v>
      </c>
      <c r="C199" s="32">
        <f>IF(TRIM(Tabel25[[#This Row],[Datum]])&lt;&gt;"",Tabel25[[#This Row],[Datum]],"")</f>
        <v>46112</v>
      </c>
      <c r="D199" s="4">
        <v>46112</v>
      </c>
      <c r="E199" s="5"/>
      <c r="F199" s="6"/>
      <c r="H199"/>
    </row>
    <row r="200" spans="1:8" ht="28.5" customHeight="1">
      <c r="A200" s="2">
        <f>IF(TRIM(Tabel25[[#This Row],[Datum]])&lt;&gt;"",WEEKNUM(Tabel25[[#This Row],[Datum]],2),"")</f>
        <v>14</v>
      </c>
      <c r="B200" s="3">
        <f>IF(TRIM(Tabel25[[#This Row],[Datum]])&lt;&gt;"",(+Tabel25[[#This Row],[Datum]]-DATE(2025,8,20))/7,"")</f>
        <v>32</v>
      </c>
      <c r="C200" s="32">
        <f>IF(TRIM(Tabel25[[#This Row],[Datum]])&lt;&gt;"",Tabel25[[#This Row],[Datum]],"")</f>
        <v>46113</v>
      </c>
      <c r="D200" s="4">
        <v>46113</v>
      </c>
      <c r="E200" s="5"/>
      <c r="F200" s="6"/>
      <c r="H200"/>
    </row>
    <row r="201" spans="1:8" ht="28.5" customHeight="1">
      <c r="A201" s="2">
        <f>IF(TRIM(Tabel25[[#This Row],[Datum]])&lt;&gt;"",WEEKNUM(Tabel25[[#This Row],[Datum]],2),"")</f>
        <v>14</v>
      </c>
      <c r="B201" s="3">
        <f>IF(TRIM(Tabel25[[#This Row],[Datum]])&lt;&gt;"",(+Tabel25[[#This Row],[Datum]]-DATE(2025,8,20))/7,"")</f>
        <v>32.142857142857146</v>
      </c>
      <c r="C201" s="32">
        <f>IF(TRIM(Tabel25[[#This Row],[Datum]])&lt;&gt;"",Tabel25[[#This Row],[Datum]],"")</f>
        <v>46114</v>
      </c>
      <c r="D201" s="4">
        <v>46114</v>
      </c>
      <c r="E201" s="5"/>
      <c r="F201" s="6"/>
      <c r="H201"/>
    </row>
    <row r="202" spans="1:8" ht="28.5" customHeight="1">
      <c r="A202" s="2">
        <f>IF(TRIM(Tabel25[[#This Row],[Datum]])&lt;&gt;"",WEEKNUM(Tabel25[[#This Row],[Datum]],2),"")</f>
        <v>14</v>
      </c>
      <c r="B202" s="3">
        <f>IF(TRIM(Tabel25[[#This Row],[Datum]])&lt;&gt;"",(+Tabel25[[#This Row],[Datum]]-DATE(2025,8,20))/7,"")</f>
        <v>32.285714285714285</v>
      </c>
      <c r="C202" s="32">
        <f>IF(TRIM(Tabel25[[#This Row],[Datum]])&lt;&gt;"",Tabel25[[#This Row],[Datum]],"")</f>
        <v>46115</v>
      </c>
      <c r="D202" s="4">
        <v>46115</v>
      </c>
      <c r="E202" s="5"/>
      <c r="F202" s="6"/>
      <c r="H202"/>
    </row>
    <row r="203" spans="1:8" ht="28.5" customHeight="1">
      <c r="A203" s="2">
        <f>IF(TRIM(Tabel25[[#This Row],[Datum]])&lt;&gt;"",WEEKNUM(Tabel25[[#This Row],[Datum]],2),"")</f>
        <v>15</v>
      </c>
      <c r="B203" s="3">
        <f>IF(TRIM(Tabel25[[#This Row],[Datum]])&lt;&gt;"",(+Tabel25[[#This Row],[Datum]]-DATE(2025,8,20))/7,"")</f>
        <v>32.714285714285715</v>
      </c>
      <c r="C203" s="32">
        <f>IF(TRIM(Tabel25[[#This Row],[Datum]])&lt;&gt;"",Tabel25[[#This Row],[Datum]],"")</f>
        <v>46118</v>
      </c>
      <c r="D203" s="4">
        <v>46118</v>
      </c>
      <c r="E203" s="5"/>
      <c r="F203" s="6" t="s">
        <v>25</v>
      </c>
      <c r="G203" s="5" t="s">
        <v>9</v>
      </c>
      <c r="H203"/>
    </row>
    <row r="204" spans="1:8" ht="28.5" customHeight="1">
      <c r="A204" s="2">
        <f>IF(TRIM(Tabel25[[#This Row],[Datum]])&lt;&gt;"",WEEKNUM(Tabel25[[#This Row],[Datum]],2),"")</f>
        <v>15</v>
      </c>
      <c r="B204" s="3">
        <f>IF(TRIM(Tabel25[[#This Row],[Datum]])&lt;&gt;"",(+Tabel25[[#This Row],[Datum]]-DATE(2025,8,20))/7,"")</f>
        <v>32.714285714285715</v>
      </c>
      <c r="C204" s="32">
        <f>IF(TRIM(Tabel25[[#This Row],[Datum]])&lt;&gt;"",Tabel25[[#This Row],[Datum]],"")</f>
        <v>46118</v>
      </c>
      <c r="D204" s="4">
        <v>46118</v>
      </c>
      <c r="E204" s="5"/>
      <c r="F204" s="6"/>
      <c r="H204"/>
    </row>
    <row r="205" spans="1:8" ht="28.5" customHeight="1">
      <c r="A205" s="2">
        <f>IF(TRIM(Tabel25[[#This Row],[Datum]])&lt;&gt;"",WEEKNUM(Tabel25[[#This Row],[Datum]],2),"")</f>
        <v>15</v>
      </c>
      <c r="B205" s="3">
        <f>IF(TRIM(Tabel25[[#This Row],[Datum]])&lt;&gt;"",(+Tabel25[[#This Row],[Datum]]-DATE(2025,8,20))/7,"")</f>
        <v>32.857142857142854</v>
      </c>
      <c r="C205" s="32">
        <f>IF(TRIM(Tabel25[[#This Row],[Datum]])&lt;&gt;"",Tabel25[[#This Row],[Datum]],"")</f>
        <v>46119</v>
      </c>
      <c r="D205" s="4">
        <v>46119</v>
      </c>
      <c r="E205" s="5"/>
      <c r="F205" s="6"/>
      <c r="H205"/>
    </row>
    <row r="206" spans="1:8" ht="28.5" customHeight="1">
      <c r="A206" s="2">
        <f>IF(TRIM(Tabel25[[#This Row],[Datum]])&lt;&gt;"",WEEKNUM(Tabel25[[#This Row],[Datum]],2),"")</f>
        <v>15</v>
      </c>
      <c r="B206" s="3">
        <f>IF(TRIM(Tabel25[[#This Row],[Datum]])&lt;&gt;"",(+Tabel25[[#This Row],[Datum]]-DATE(2025,8,20))/7,"")</f>
        <v>33</v>
      </c>
      <c r="C206" s="32">
        <f>IF(TRIM(Tabel25[[#This Row],[Datum]])&lt;&gt;"",Tabel25[[#This Row],[Datum]],"")</f>
        <v>46120</v>
      </c>
      <c r="D206" s="4">
        <v>46120</v>
      </c>
      <c r="E206" s="5"/>
      <c r="F206" s="6"/>
      <c r="H206"/>
    </row>
    <row r="207" spans="1:8" ht="28.5" customHeight="1">
      <c r="A207" s="2">
        <f>IF(TRIM(Tabel25[[#This Row],[Datum]])&lt;&gt;"",WEEKNUM(Tabel25[[#This Row],[Datum]],2),"")</f>
        <v>15</v>
      </c>
      <c r="B207" s="3">
        <f>IF(TRIM(Tabel25[[#This Row],[Datum]])&lt;&gt;"",(+Tabel25[[#This Row],[Datum]]-DATE(2025,8,20))/7,"")</f>
        <v>33.142857142857146</v>
      </c>
      <c r="C207" s="32">
        <f>IF(TRIM(Tabel25[[#This Row],[Datum]])&lt;&gt;"",Tabel25[[#This Row],[Datum]],"")</f>
        <v>46121</v>
      </c>
      <c r="D207" s="4">
        <v>46121</v>
      </c>
      <c r="E207" s="5"/>
      <c r="F207" s="6"/>
      <c r="H207"/>
    </row>
    <row r="208" spans="1:8" ht="28.5" customHeight="1">
      <c r="A208" s="2">
        <f>IF(TRIM(Tabel25[[#This Row],[Datum]])&lt;&gt;"",WEEKNUM(Tabel25[[#This Row],[Datum]],2),"")</f>
        <v>15</v>
      </c>
      <c r="B208" s="3">
        <f>IF(TRIM(Tabel25[[#This Row],[Datum]])&lt;&gt;"",(+Tabel25[[#This Row],[Datum]]-DATE(2025,8,20))/7,"")</f>
        <v>33.285714285714285</v>
      </c>
      <c r="C208" s="32">
        <f>IF(TRIM(Tabel25[[#This Row],[Datum]])&lt;&gt;"",Tabel25[[#This Row],[Datum]],"")</f>
        <v>46122</v>
      </c>
      <c r="D208" s="4">
        <v>46122</v>
      </c>
      <c r="E208" s="5"/>
      <c r="F208" s="6"/>
      <c r="H208"/>
    </row>
    <row r="209" spans="1:8" ht="28.5" customHeight="1">
      <c r="A209" s="2">
        <f>IF(TRIM(Tabel25[[#This Row],[Datum]])&lt;&gt;"",WEEKNUM(Tabel25[[#This Row],[Datum]],2),"")</f>
        <v>16</v>
      </c>
      <c r="B209" s="3">
        <f>IF(TRIM(Tabel25[[#This Row],[Datum]])&lt;&gt;"",(+Tabel25[[#This Row],[Datum]]-DATE(2025,8,20))/7,"")</f>
        <v>33.714285714285715</v>
      </c>
      <c r="C209" s="32">
        <f>IF(TRIM(Tabel25[[#This Row],[Datum]])&lt;&gt;"",Tabel25[[#This Row],[Datum]],"")</f>
        <v>46125</v>
      </c>
      <c r="D209" s="4">
        <v>46125</v>
      </c>
      <c r="E209" s="5"/>
      <c r="F209" s="6" t="s">
        <v>25</v>
      </c>
      <c r="G209" s="5" t="s">
        <v>9</v>
      </c>
      <c r="H209"/>
    </row>
    <row r="210" spans="1:8" ht="28.5" customHeight="1">
      <c r="A210" s="2">
        <f>IF(TRIM(Tabel25[[#This Row],[Datum]])&lt;&gt;"",WEEKNUM(Tabel25[[#This Row],[Datum]],2),"")</f>
        <v>16</v>
      </c>
      <c r="B210" s="3">
        <f>IF(TRIM(Tabel25[[#This Row],[Datum]])&lt;&gt;"",(+Tabel25[[#This Row],[Datum]]-DATE(2025,8,20))/7,"")</f>
        <v>33.714285714285715</v>
      </c>
      <c r="C210" s="32">
        <f>IF(TRIM(Tabel25[[#This Row],[Datum]])&lt;&gt;"",Tabel25[[#This Row],[Datum]],"")</f>
        <v>46125</v>
      </c>
      <c r="D210" s="4">
        <v>46125</v>
      </c>
      <c r="E210" s="5"/>
      <c r="F210" s="6"/>
      <c r="H210"/>
    </row>
    <row r="211" spans="1:8" ht="28.5" customHeight="1">
      <c r="A211" s="2">
        <f>IF(TRIM(Tabel25[[#This Row],[Datum]])&lt;&gt;"",WEEKNUM(Tabel25[[#This Row],[Datum]],2),"")</f>
        <v>16</v>
      </c>
      <c r="B211" s="3">
        <f>IF(TRIM(Tabel25[[#This Row],[Datum]])&lt;&gt;"",(+Tabel25[[#This Row],[Datum]]-DATE(2025,8,20))/7,"")</f>
        <v>33.857142857142854</v>
      </c>
      <c r="C211" s="32">
        <f>IF(TRIM(Tabel25[[#This Row],[Datum]])&lt;&gt;"",Tabel25[[#This Row],[Datum]],"")</f>
        <v>46126</v>
      </c>
      <c r="D211" s="4">
        <v>46126</v>
      </c>
      <c r="E211" s="5"/>
      <c r="F211" s="6"/>
      <c r="H211"/>
    </row>
    <row r="212" spans="1:8" ht="28.5" customHeight="1">
      <c r="A212" s="2">
        <f>IF(TRIM(Tabel25[[#This Row],[Datum]])&lt;&gt;"",WEEKNUM(Tabel25[[#This Row],[Datum]],2),"")</f>
        <v>16</v>
      </c>
      <c r="B212" s="3">
        <f>IF(TRIM(Tabel25[[#This Row],[Datum]])&lt;&gt;"",(+Tabel25[[#This Row],[Datum]]-DATE(2025,8,20))/7,"")</f>
        <v>34</v>
      </c>
      <c r="C212" s="32">
        <f>IF(TRIM(Tabel25[[#This Row],[Datum]])&lt;&gt;"",Tabel25[[#This Row],[Datum]],"")</f>
        <v>46127</v>
      </c>
      <c r="D212" s="4">
        <v>46127</v>
      </c>
      <c r="E212" s="5"/>
      <c r="F212" s="6"/>
      <c r="H212"/>
    </row>
    <row r="213" spans="1:8" ht="28.5" customHeight="1">
      <c r="A213" s="2">
        <f>IF(TRIM(Tabel25[[#This Row],[Datum]])&lt;&gt;"",WEEKNUM(Tabel25[[#This Row],[Datum]],2),"")</f>
        <v>16</v>
      </c>
      <c r="B213" s="3">
        <f>IF(TRIM(Tabel25[[#This Row],[Datum]])&lt;&gt;"",(+Tabel25[[#This Row],[Datum]]-DATE(2025,8,20))/7,"")</f>
        <v>34.142857142857146</v>
      </c>
      <c r="C213" s="32">
        <f>IF(TRIM(Tabel25[[#This Row],[Datum]])&lt;&gt;"",Tabel25[[#This Row],[Datum]],"")</f>
        <v>46128</v>
      </c>
      <c r="D213" s="4">
        <v>46128</v>
      </c>
      <c r="E213" s="5"/>
      <c r="F213" s="6"/>
      <c r="H213"/>
    </row>
    <row r="214" spans="1:8" ht="28.5" customHeight="1">
      <c r="A214" s="2">
        <f>IF(TRIM(Tabel25[[#This Row],[Datum]])&lt;&gt;"",WEEKNUM(Tabel25[[#This Row],[Datum]],2),"")</f>
        <v>16</v>
      </c>
      <c r="B214" s="3">
        <f>IF(TRIM(Tabel25[[#This Row],[Datum]])&lt;&gt;"",(+Tabel25[[#This Row],[Datum]]-DATE(2025,8,20))/7,"")</f>
        <v>34.285714285714285</v>
      </c>
      <c r="C214" s="32">
        <f>IF(TRIM(Tabel25[[#This Row],[Datum]])&lt;&gt;"",Tabel25[[#This Row],[Datum]],"")</f>
        <v>46129</v>
      </c>
      <c r="D214" s="4">
        <v>46129</v>
      </c>
      <c r="E214" s="5"/>
      <c r="F214" s="6"/>
      <c r="H214"/>
    </row>
    <row r="215" spans="1:8" ht="28.5" customHeight="1">
      <c r="A215" s="2">
        <f>IF(TRIM(Tabel25[[#This Row],[Datum]])&lt;&gt;"",WEEKNUM(Tabel25[[#This Row],[Datum]],2),"")</f>
        <v>17</v>
      </c>
      <c r="B215" s="3">
        <f>IF(TRIM(Tabel25[[#This Row],[Datum]])&lt;&gt;"",(+Tabel25[[#This Row],[Datum]]-DATE(2025,8,20))/7,"")</f>
        <v>34.714285714285715</v>
      </c>
      <c r="C215" s="32">
        <f>IF(TRIM(Tabel25[[#This Row],[Datum]])&lt;&gt;"",Tabel25[[#This Row],[Datum]],"")</f>
        <v>46132</v>
      </c>
      <c r="D215" s="4">
        <v>46132</v>
      </c>
      <c r="E215" s="5"/>
      <c r="F215" s="6" t="s">
        <v>25</v>
      </c>
      <c r="G215" s="5" t="s">
        <v>9</v>
      </c>
      <c r="H215"/>
    </row>
    <row r="216" spans="1:8" ht="28.5" customHeight="1">
      <c r="A216" s="2">
        <f>IF(TRIM(Tabel25[[#This Row],[Datum]])&lt;&gt;"",WEEKNUM(Tabel25[[#This Row],[Datum]],2),"")</f>
        <v>17</v>
      </c>
      <c r="B216" s="3">
        <f>IF(TRIM(Tabel25[[#This Row],[Datum]])&lt;&gt;"",(+Tabel25[[#This Row],[Datum]]-DATE(2025,8,20))/7,"")</f>
        <v>34.714285714285715</v>
      </c>
      <c r="C216" s="32">
        <f>IF(TRIM(Tabel25[[#This Row],[Datum]])&lt;&gt;"",Tabel25[[#This Row],[Datum]],"")</f>
        <v>46132</v>
      </c>
      <c r="D216" s="4">
        <v>46132</v>
      </c>
      <c r="E216" s="5"/>
      <c r="F216" s="6"/>
      <c r="H216"/>
    </row>
    <row r="217" spans="1:8" ht="28.5" customHeight="1">
      <c r="A217" s="2">
        <f>IF(TRIM(Tabel25[[#This Row],[Datum]])&lt;&gt;"",WEEKNUM(Tabel25[[#This Row],[Datum]],2),"")</f>
        <v>17</v>
      </c>
      <c r="B217" s="3">
        <f>IF(TRIM(Tabel25[[#This Row],[Datum]])&lt;&gt;"",(+Tabel25[[#This Row],[Datum]]-DATE(2025,8,20))/7,"")</f>
        <v>34.857142857142854</v>
      </c>
      <c r="C217" s="32">
        <f>IF(TRIM(Tabel25[[#This Row],[Datum]])&lt;&gt;"",Tabel25[[#This Row],[Datum]],"")</f>
        <v>46133</v>
      </c>
      <c r="D217" s="4">
        <v>46133</v>
      </c>
      <c r="E217" s="5"/>
      <c r="F217" s="6"/>
      <c r="H217"/>
    </row>
    <row r="218" spans="1:8" ht="28.5" customHeight="1">
      <c r="A218" s="2">
        <f>IF(TRIM(Tabel25[[#This Row],[Datum]])&lt;&gt;"",WEEKNUM(Tabel25[[#This Row],[Datum]],2),"")</f>
        <v>17</v>
      </c>
      <c r="B218" s="3">
        <f>IF(TRIM(Tabel25[[#This Row],[Datum]])&lt;&gt;"",(+Tabel25[[#This Row],[Datum]]-DATE(2025,8,20))/7,"")</f>
        <v>35</v>
      </c>
      <c r="C218" s="32">
        <f>IF(TRIM(Tabel25[[#This Row],[Datum]])&lt;&gt;"",Tabel25[[#This Row],[Datum]],"")</f>
        <v>46134</v>
      </c>
      <c r="D218" s="4">
        <v>46134</v>
      </c>
      <c r="E218" s="5"/>
      <c r="F218" s="6"/>
      <c r="H218"/>
    </row>
    <row r="219" spans="1:8" ht="28.5" customHeight="1">
      <c r="A219" s="2">
        <f>IF(TRIM(Tabel25[[#This Row],[Datum]])&lt;&gt;"",WEEKNUM(Tabel25[[#This Row],[Datum]],2),"")</f>
        <v>17</v>
      </c>
      <c r="B219" s="3">
        <f>IF(TRIM(Tabel25[[#This Row],[Datum]])&lt;&gt;"",(+Tabel25[[#This Row],[Datum]]-DATE(2025,8,20))/7,"")</f>
        <v>35.142857142857146</v>
      </c>
      <c r="C219" s="32">
        <f>IF(TRIM(Tabel25[[#This Row],[Datum]])&lt;&gt;"",Tabel25[[#This Row],[Datum]],"")</f>
        <v>46135</v>
      </c>
      <c r="D219" s="4">
        <v>46135</v>
      </c>
      <c r="E219" s="5"/>
      <c r="F219" s="6"/>
      <c r="H219"/>
    </row>
    <row r="220" spans="1:8" ht="28.5" customHeight="1">
      <c r="A220" s="2">
        <f>IF(TRIM(Tabel25[[#This Row],[Datum]])&lt;&gt;"",WEEKNUM(Tabel25[[#This Row],[Datum]],2),"")</f>
        <v>17</v>
      </c>
      <c r="B220" s="3">
        <f>IF(TRIM(Tabel25[[#This Row],[Datum]])&lt;&gt;"",(+Tabel25[[#This Row],[Datum]]-DATE(2025,8,20))/7,"")</f>
        <v>35.285714285714285</v>
      </c>
      <c r="C220" s="32">
        <f>IF(TRIM(Tabel25[[#This Row],[Datum]])&lt;&gt;"",Tabel25[[#This Row],[Datum]],"")</f>
        <v>46136</v>
      </c>
      <c r="D220" s="4">
        <v>46136</v>
      </c>
      <c r="E220" s="5"/>
      <c r="F220" s="6"/>
      <c r="H220"/>
    </row>
    <row r="221" spans="1:8" ht="28.5" customHeight="1">
      <c r="A221" s="2">
        <f>IF(TRIM(Tabel25[[#This Row],[Datum]])&lt;&gt;"",WEEKNUM(Tabel25[[#This Row],[Datum]],2),"")</f>
        <v>18</v>
      </c>
      <c r="B221" s="3">
        <f>IF(TRIM(Tabel25[[#This Row],[Datum]])&lt;&gt;"",(+Tabel25[[#This Row],[Datum]]-DATE(2025,8,20))/7,"")</f>
        <v>35.714285714285715</v>
      </c>
      <c r="C221" s="32">
        <f>IF(TRIM(Tabel25[[#This Row],[Datum]])&lt;&gt;"",Tabel25[[#This Row],[Datum]],"")</f>
        <v>46139</v>
      </c>
      <c r="D221" s="4">
        <v>46139</v>
      </c>
      <c r="E221" s="5"/>
      <c r="F221" s="6" t="s">
        <v>25</v>
      </c>
      <c r="G221" s="5" t="s">
        <v>9</v>
      </c>
      <c r="H221"/>
    </row>
    <row r="222" spans="1:8" ht="28.5" customHeight="1">
      <c r="A222" s="2">
        <f>IF(TRIM(Tabel25[[#This Row],[Datum]])&lt;&gt;"",WEEKNUM(Tabel25[[#This Row],[Datum]],2),"")</f>
        <v>18</v>
      </c>
      <c r="B222" s="3">
        <f>IF(TRIM(Tabel25[[#This Row],[Datum]])&lt;&gt;"",(+Tabel25[[#This Row],[Datum]]-DATE(2025,8,20))/7,"")</f>
        <v>35.714285714285715</v>
      </c>
      <c r="C222" s="32">
        <f>IF(TRIM(Tabel25[[#This Row],[Datum]])&lt;&gt;"",Tabel25[[#This Row],[Datum]],"")</f>
        <v>46139</v>
      </c>
      <c r="D222" s="4">
        <v>46139</v>
      </c>
      <c r="E222" s="5"/>
      <c r="F222" s="6"/>
      <c r="H222"/>
    </row>
    <row r="223" spans="1:8" ht="28.5" customHeight="1">
      <c r="A223" s="2">
        <f>IF(TRIM(Tabel25[[#This Row],[Datum]])&lt;&gt;"",WEEKNUM(Tabel25[[#This Row],[Datum]],2),"")</f>
        <v>18</v>
      </c>
      <c r="B223" s="3">
        <f>IF(TRIM(Tabel25[[#This Row],[Datum]])&lt;&gt;"",(+Tabel25[[#This Row],[Datum]]-DATE(2025,8,20))/7,"")</f>
        <v>35.857142857142854</v>
      </c>
      <c r="C223" s="32">
        <f>IF(TRIM(Tabel25[[#This Row],[Datum]])&lt;&gt;"",Tabel25[[#This Row],[Datum]],"")</f>
        <v>46140</v>
      </c>
      <c r="D223" s="4">
        <v>46140</v>
      </c>
      <c r="E223" s="5"/>
      <c r="F223" s="6"/>
      <c r="H223"/>
    </row>
    <row r="224" spans="1:8" ht="28.5" customHeight="1">
      <c r="A224" s="2">
        <f>IF(TRIM(Tabel25[[#This Row],[Datum]])&lt;&gt;"",WEEKNUM(Tabel25[[#This Row],[Datum]],2),"")</f>
        <v>18</v>
      </c>
      <c r="B224" s="3">
        <f>IF(TRIM(Tabel25[[#This Row],[Datum]])&lt;&gt;"",(+Tabel25[[#This Row],[Datum]]-DATE(2025,8,20))/7,"")</f>
        <v>36</v>
      </c>
      <c r="C224" s="32">
        <f>IF(TRIM(Tabel25[[#This Row],[Datum]])&lt;&gt;"",Tabel25[[#This Row],[Datum]],"")</f>
        <v>46141</v>
      </c>
      <c r="D224" s="4">
        <v>46141</v>
      </c>
      <c r="E224" s="5"/>
      <c r="F224" s="6"/>
      <c r="H224"/>
    </row>
    <row r="225" spans="1:8" ht="28.5" customHeight="1">
      <c r="A225" s="2">
        <f>IF(TRIM(Tabel25[[#This Row],[Datum]])&lt;&gt;"",WEEKNUM(Tabel25[[#This Row],[Datum]],2),"")</f>
        <v>18</v>
      </c>
      <c r="B225" s="3">
        <f>IF(TRIM(Tabel25[[#This Row],[Datum]])&lt;&gt;"",(+Tabel25[[#This Row],[Datum]]-DATE(2025,8,20))/7,"")</f>
        <v>36.142857142857146</v>
      </c>
      <c r="C225" s="32">
        <f>IF(TRIM(Tabel25[[#This Row],[Datum]])&lt;&gt;"",Tabel25[[#This Row],[Datum]],"")</f>
        <v>46142</v>
      </c>
      <c r="D225" s="4">
        <v>46142</v>
      </c>
      <c r="E225" s="5"/>
      <c r="F225" s="6"/>
      <c r="H225"/>
    </row>
    <row r="226" spans="1:8" ht="28.5" customHeight="1">
      <c r="A226" s="2">
        <f>IF(TRIM(Tabel25[[#This Row],[Datum]])&lt;&gt;"",WEEKNUM(Tabel25[[#This Row],[Datum]],2),"")</f>
        <v>18</v>
      </c>
      <c r="B226" s="3">
        <f>IF(TRIM(Tabel25[[#This Row],[Datum]])&lt;&gt;"",(+Tabel25[[#This Row],[Datum]]-DATE(2025,8,20))/7,"")</f>
        <v>36.285714285714285</v>
      </c>
      <c r="C226" s="32">
        <f>IF(TRIM(Tabel25[[#This Row],[Datum]])&lt;&gt;"",Tabel25[[#This Row],[Datum]],"")</f>
        <v>46143</v>
      </c>
      <c r="D226" s="4">
        <v>46143</v>
      </c>
      <c r="E226" s="5"/>
      <c r="F226" s="6"/>
      <c r="H226"/>
    </row>
    <row r="227" spans="1:8" ht="28.5" customHeight="1">
      <c r="A227" s="2">
        <f>IF(TRIM(Tabel25[[#This Row],[Datum]])&lt;&gt;"",WEEKNUM(Tabel25[[#This Row],[Datum]],2),"")</f>
        <v>19</v>
      </c>
      <c r="B227" s="3">
        <f>IF(TRIM(Tabel25[[#This Row],[Datum]])&lt;&gt;"",(+Tabel25[[#This Row],[Datum]]-DATE(2025,8,20))/7,"")</f>
        <v>36.714285714285715</v>
      </c>
      <c r="C227" s="32">
        <f>IF(TRIM(Tabel25[[#This Row],[Datum]])&lt;&gt;"",Tabel25[[#This Row],[Datum]],"")</f>
        <v>46146</v>
      </c>
      <c r="D227" s="4">
        <v>46146</v>
      </c>
      <c r="E227" s="5"/>
      <c r="F227" s="6" t="s">
        <v>25</v>
      </c>
      <c r="G227" s="5" t="s">
        <v>9</v>
      </c>
      <c r="H227"/>
    </row>
    <row r="228" spans="1:8" ht="28.5" customHeight="1">
      <c r="A228" s="2">
        <f>IF(TRIM(Tabel25[[#This Row],[Datum]])&lt;&gt;"",WEEKNUM(Tabel25[[#This Row],[Datum]],2),"")</f>
        <v>19</v>
      </c>
      <c r="B228" s="3">
        <f>IF(TRIM(Tabel25[[#This Row],[Datum]])&lt;&gt;"",(+Tabel25[[#This Row],[Datum]]-DATE(2025,8,20))/7,"")</f>
        <v>36.714285714285715</v>
      </c>
      <c r="C228" s="32">
        <f>IF(TRIM(Tabel25[[#This Row],[Datum]])&lt;&gt;"",Tabel25[[#This Row],[Datum]],"")</f>
        <v>46146</v>
      </c>
      <c r="D228" s="4">
        <v>46146</v>
      </c>
      <c r="E228" s="5"/>
      <c r="F228" s="6"/>
      <c r="H228"/>
    </row>
    <row r="229" spans="1:8" ht="28.5" customHeight="1">
      <c r="A229" s="2">
        <f>IF(TRIM(Tabel25[[#This Row],[Datum]])&lt;&gt;"",WEEKNUM(Tabel25[[#This Row],[Datum]],2),"")</f>
        <v>19</v>
      </c>
      <c r="B229" s="3">
        <f>IF(TRIM(Tabel25[[#This Row],[Datum]])&lt;&gt;"",(+Tabel25[[#This Row],[Datum]]-DATE(2025,8,20))/7,"")</f>
        <v>36.857142857142854</v>
      </c>
      <c r="C229" s="32">
        <f>IF(TRIM(Tabel25[[#This Row],[Datum]])&lt;&gt;"",Tabel25[[#This Row],[Datum]],"")</f>
        <v>46147</v>
      </c>
      <c r="D229" s="4">
        <v>46147</v>
      </c>
      <c r="E229" s="5"/>
      <c r="F229" s="6"/>
      <c r="H229"/>
    </row>
    <row r="230" spans="1:8" ht="28.5" customHeight="1">
      <c r="A230" s="2">
        <f>IF(TRIM(Tabel25[[#This Row],[Datum]])&lt;&gt;"",WEEKNUM(Tabel25[[#This Row],[Datum]],2),"")</f>
        <v>19</v>
      </c>
      <c r="B230" s="3">
        <f>IF(TRIM(Tabel25[[#This Row],[Datum]])&lt;&gt;"",(+Tabel25[[#This Row],[Datum]]-DATE(2025,8,20))/7,"")</f>
        <v>37</v>
      </c>
      <c r="C230" s="32">
        <f>IF(TRIM(Tabel25[[#This Row],[Datum]])&lt;&gt;"",Tabel25[[#This Row],[Datum]],"")</f>
        <v>46148</v>
      </c>
      <c r="D230" s="4">
        <v>46148</v>
      </c>
      <c r="E230" s="5"/>
      <c r="F230" s="6"/>
      <c r="H230"/>
    </row>
    <row r="231" spans="1:8" ht="28.5" customHeight="1">
      <c r="A231" s="2">
        <f>IF(TRIM(Tabel25[[#This Row],[Datum]])&lt;&gt;"",WEEKNUM(Tabel25[[#This Row],[Datum]],2),"")</f>
        <v>19</v>
      </c>
      <c r="B231" s="3">
        <f>IF(TRIM(Tabel25[[#This Row],[Datum]])&lt;&gt;"",(+Tabel25[[#This Row],[Datum]]-DATE(2025,8,20))/7,"")</f>
        <v>37.142857142857146</v>
      </c>
      <c r="C231" s="32">
        <f>IF(TRIM(Tabel25[[#This Row],[Datum]])&lt;&gt;"",Tabel25[[#This Row],[Datum]],"")</f>
        <v>46149</v>
      </c>
      <c r="D231" s="4">
        <v>46149</v>
      </c>
      <c r="E231" s="5"/>
      <c r="F231" s="6"/>
      <c r="H231"/>
    </row>
    <row r="232" spans="1:8" ht="28.5" customHeight="1">
      <c r="A232" s="2">
        <f>IF(TRIM(Tabel25[[#This Row],[Datum]])&lt;&gt;"",WEEKNUM(Tabel25[[#This Row],[Datum]],2),"")</f>
        <v>19</v>
      </c>
      <c r="B232" s="3">
        <f>IF(TRIM(Tabel25[[#This Row],[Datum]])&lt;&gt;"",(+Tabel25[[#This Row],[Datum]]-DATE(2025,8,20))/7,"")</f>
        <v>37.285714285714285</v>
      </c>
      <c r="C232" s="32">
        <f>IF(TRIM(Tabel25[[#This Row],[Datum]])&lt;&gt;"",Tabel25[[#This Row],[Datum]],"")</f>
        <v>46150</v>
      </c>
      <c r="D232" s="4">
        <v>46150</v>
      </c>
      <c r="E232" s="5"/>
      <c r="F232" s="6"/>
      <c r="H232"/>
    </row>
    <row r="233" spans="1:8" ht="28.5" customHeight="1">
      <c r="A233" s="2">
        <f>IF(TRIM(Tabel25[[#This Row],[Datum]])&lt;&gt;"",WEEKNUM(Tabel25[[#This Row],[Datum]],2),"")</f>
        <v>20</v>
      </c>
      <c r="B233" s="3">
        <f>IF(TRIM(Tabel25[[#This Row],[Datum]])&lt;&gt;"",(+Tabel25[[#This Row],[Datum]]-DATE(2025,8,20))/7,"")</f>
        <v>37.714285714285715</v>
      </c>
      <c r="C233" s="32">
        <f>IF(TRIM(Tabel25[[#This Row],[Datum]])&lt;&gt;"",Tabel25[[#This Row],[Datum]],"")</f>
        <v>46153</v>
      </c>
      <c r="D233" s="4">
        <v>46153</v>
      </c>
      <c r="E233" s="5"/>
      <c r="F233" s="6" t="s">
        <v>25</v>
      </c>
      <c r="G233" s="5" t="s">
        <v>9</v>
      </c>
      <c r="H233"/>
    </row>
    <row r="234" spans="1:8" ht="28.5" customHeight="1">
      <c r="A234" s="2">
        <f>IF(TRIM(Tabel25[[#This Row],[Datum]])&lt;&gt;"",WEEKNUM(Tabel25[[#This Row],[Datum]],2),"")</f>
        <v>20</v>
      </c>
      <c r="B234" s="3">
        <f>IF(TRIM(Tabel25[[#This Row],[Datum]])&lt;&gt;"",(+Tabel25[[#This Row],[Datum]]-DATE(2025,8,20))/7,"")</f>
        <v>37.714285714285715</v>
      </c>
      <c r="C234" s="32">
        <f>IF(TRIM(Tabel25[[#This Row],[Datum]])&lt;&gt;"",Tabel25[[#This Row],[Datum]],"")</f>
        <v>46153</v>
      </c>
      <c r="D234" s="4">
        <v>46153</v>
      </c>
      <c r="E234" s="5"/>
      <c r="F234" s="6"/>
      <c r="H234"/>
    </row>
    <row r="235" spans="1:8" ht="28.5" customHeight="1">
      <c r="A235" s="2">
        <f>IF(TRIM(Tabel25[[#This Row],[Datum]])&lt;&gt;"",WEEKNUM(Tabel25[[#This Row],[Datum]],2),"")</f>
        <v>20</v>
      </c>
      <c r="B235" s="3">
        <f>IF(TRIM(Tabel25[[#This Row],[Datum]])&lt;&gt;"",(+Tabel25[[#This Row],[Datum]]-DATE(2025,8,20))/7,"")</f>
        <v>37.857142857142854</v>
      </c>
      <c r="C235" s="32">
        <f>IF(TRIM(Tabel25[[#This Row],[Datum]])&lt;&gt;"",Tabel25[[#This Row],[Datum]],"")</f>
        <v>46154</v>
      </c>
      <c r="D235" s="4">
        <v>46154</v>
      </c>
      <c r="E235" s="5"/>
      <c r="F235" s="6"/>
      <c r="H235"/>
    </row>
    <row r="236" spans="1:8" ht="28.5" customHeight="1">
      <c r="A236" s="2">
        <f>IF(TRIM(Tabel25[[#This Row],[Datum]])&lt;&gt;"",WEEKNUM(Tabel25[[#This Row],[Datum]],2),"")</f>
        <v>20</v>
      </c>
      <c r="B236" s="3">
        <f>IF(TRIM(Tabel25[[#This Row],[Datum]])&lt;&gt;"",(+Tabel25[[#This Row],[Datum]]-DATE(2025,8,20))/7,"")</f>
        <v>38</v>
      </c>
      <c r="C236" s="32">
        <f>IF(TRIM(Tabel25[[#This Row],[Datum]])&lt;&gt;"",Tabel25[[#This Row],[Datum]],"")</f>
        <v>46155</v>
      </c>
      <c r="D236" s="4">
        <v>46155</v>
      </c>
      <c r="E236" s="5"/>
      <c r="F236" s="6"/>
      <c r="H236"/>
    </row>
    <row r="237" spans="1:8" ht="28.5" customHeight="1">
      <c r="A237" s="2">
        <f>IF(TRIM(Tabel25[[#This Row],[Datum]])&lt;&gt;"",WEEKNUM(Tabel25[[#This Row],[Datum]],2),"")</f>
        <v>20</v>
      </c>
      <c r="B237" s="3">
        <f>IF(TRIM(Tabel25[[#This Row],[Datum]])&lt;&gt;"",(+Tabel25[[#This Row],[Datum]]-DATE(2025,8,20))/7,"")</f>
        <v>38.142857142857146</v>
      </c>
      <c r="C237" s="32">
        <f>IF(TRIM(Tabel25[[#This Row],[Datum]])&lt;&gt;"",Tabel25[[#This Row],[Datum]],"")</f>
        <v>46156</v>
      </c>
      <c r="D237" s="4">
        <v>46156</v>
      </c>
      <c r="E237" s="5"/>
      <c r="F237" s="6"/>
      <c r="H237"/>
    </row>
    <row r="238" spans="1:8" ht="28.5" customHeight="1">
      <c r="A238" s="2">
        <f>IF(TRIM(Tabel25[[#This Row],[Datum]])&lt;&gt;"",WEEKNUM(Tabel25[[#This Row],[Datum]],2),"")</f>
        <v>20</v>
      </c>
      <c r="B238" s="3">
        <f>IF(TRIM(Tabel25[[#This Row],[Datum]])&lt;&gt;"",(+Tabel25[[#This Row],[Datum]]-DATE(2025,8,20))/7,"")</f>
        <v>38.285714285714285</v>
      </c>
      <c r="C238" s="32">
        <f>IF(TRIM(Tabel25[[#This Row],[Datum]])&lt;&gt;"",Tabel25[[#This Row],[Datum]],"")</f>
        <v>46157</v>
      </c>
      <c r="D238" s="4">
        <v>46157</v>
      </c>
      <c r="E238" s="5"/>
      <c r="F238" s="6"/>
      <c r="H238"/>
    </row>
    <row r="239" spans="1:8" ht="28.5" customHeight="1">
      <c r="A239" s="2">
        <f>IF(TRIM(Tabel25[[#This Row],[Datum]])&lt;&gt;"",WEEKNUM(Tabel25[[#This Row],[Datum]],2),"")</f>
        <v>21</v>
      </c>
      <c r="B239" s="3">
        <f>IF(TRIM(Tabel25[[#This Row],[Datum]])&lt;&gt;"",(+Tabel25[[#This Row],[Datum]]-DATE(2025,8,20))/7,"")</f>
        <v>38.714285714285715</v>
      </c>
      <c r="C239" s="32">
        <f>IF(TRIM(Tabel25[[#This Row],[Datum]])&lt;&gt;"",Tabel25[[#This Row],[Datum]],"")</f>
        <v>46160</v>
      </c>
      <c r="D239" s="4">
        <v>46160</v>
      </c>
      <c r="E239" s="5"/>
      <c r="F239" s="6" t="s">
        <v>25</v>
      </c>
      <c r="G239" s="5" t="s">
        <v>9</v>
      </c>
      <c r="H239"/>
    </row>
    <row r="240" spans="1:8" ht="28.5" customHeight="1">
      <c r="A240" s="2">
        <f>IF(TRIM(Tabel25[[#This Row],[Datum]])&lt;&gt;"",WEEKNUM(Tabel25[[#This Row],[Datum]],2),"")</f>
        <v>21</v>
      </c>
      <c r="B240" s="3">
        <f>IF(TRIM(Tabel25[[#This Row],[Datum]])&lt;&gt;"",(+Tabel25[[#This Row],[Datum]]-DATE(2025,8,20))/7,"")</f>
        <v>38.714285714285715</v>
      </c>
      <c r="C240" s="32">
        <f>IF(TRIM(Tabel25[[#This Row],[Datum]])&lt;&gt;"",Tabel25[[#This Row],[Datum]],"")</f>
        <v>46160</v>
      </c>
      <c r="D240" s="4">
        <v>46160</v>
      </c>
      <c r="E240" s="5"/>
      <c r="F240" s="6"/>
      <c r="H240"/>
    </row>
    <row r="241" spans="1:8" ht="28.5" customHeight="1">
      <c r="A241" s="2">
        <f>IF(TRIM(Tabel25[[#This Row],[Datum]])&lt;&gt;"",WEEKNUM(Tabel25[[#This Row],[Datum]],2),"")</f>
        <v>21</v>
      </c>
      <c r="B241" s="3">
        <f>IF(TRIM(Tabel25[[#This Row],[Datum]])&lt;&gt;"",(+Tabel25[[#This Row],[Datum]]-DATE(2025,8,20))/7,"")</f>
        <v>38.857142857142854</v>
      </c>
      <c r="C241" s="32">
        <f>IF(TRIM(Tabel25[[#This Row],[Datum]])&lt;&gt;"",Tabel25[[#This Row],[Datum]],"")</f>
        <v>46161</v>
      </c>
      <c r="D241" s="4">
        <v>46161</v>
      </c>
      <c r="E241" s="5"/>
      <c r="F241" s="6"/>
      <c r="H241"/>
    </row>
    <row r="242" spans="1:8" ht="28.5" customHeight="1">
      <c r="A242" s="2">
        <f>IF(TRIM(Tabel25[[#This Row],[Datum]])&lt;&gt;"",WEEKNUM(Tabel25[[#This Row],[Datum]],2),"")</f>
        <v>21</v>
      </c>
      <c r="B242" s="3">
        <f>IF(TRIM(Tabel25[[#This Row],[Datum]])&lt;&gt;"",(+Tabel25[[#This Row],[Datum]]-DATE(2025,8,20))/7,"")</f>
        <v>39</v>
      </c>
      <c r="C242" s="32">
        <f>IF(TRIM(Tabel25[[#This Row],[Datum]])&lt;&gt;"",Tabel25[[#This Row],[Datum]],"")</f>
        <v>46162</v>
      </c>
      <c r="D242" s="4">
        <v>46162</v>
      </c>
      <c r="E242" s="5"/>
      <c r="F242" s="6"/>
      <c r="H242"/>
    </row>
    <row r="243" spans="1:8" ht="28.5" customHeight="1">
      <c r="A243" s="2">
        <f>IF(TRIM(Tabel25[[#This Row],[Datum]])&lt;&gt;"",WEEKNUM(Tabel25[[#This Row],[Datum]],2),"")</f>
        <v>21</v>
      </c>
      <c r="B243" s="3">
        <f>IF(TRIM(Tabel25[[#This Row],[Datum]])&lt;&gt;"",(+Tabel25[[#This Row],[Datum]]-DATE(2025,8,20))/7,"")</f>
        <v>39.142857142857146</v>
      </c>
      <c r="C243" s="32">
        <f>IF(TRIM(Tabel25[[#This Row],[Datum]])&lt;&gt;"",Tabel25[[#This Row],[Datum]],"")</f>
        <v>46163</v>
      </c>
      <c r="D243" s="4">
        <v>46163</v>
      </c>
      <c r="E243" s="5"/>
      <c r="F243" s="6"/>
      <c r="H243"/>
    </row>
    <row r="244" spans="1:8" ht="28.5" customHeight="1">
      <c r="A244" s="2">
        <f>IF(TRIM(Tabel25[[#This Row],[Datum]])&lt;&gt;"",WEEKNUM(Tabel25[[#This Row],[Datum]],2),"")</f>
        <v>21</v>
      </c>
      <c r="B244" s="3">
        <f>IF(TRIM(Tabel25[[#This Row],[Datum]])&lt;&gt;"",(+Tabel25[[#This Row],[Datum]]-DATE(2025,8,20))/7,"")</f>
        <v>39.285714285714285</v>
      </c>
      <c r="C244" s="32">
        <f>IF(TRIM(Tabel25[[#This Row],[Datum]])&lt;&gt;"",Tabel25[[#This Row],[Datum]],"")</f>
        <v>46164</v>
      </c>
      <c r="D244" s="4">
        <v>46164</v>
      </c>
      <c r="E244" s="5"/>
      <c r="F244" s="6"/>
      <c r="H244"/>
    </row>
    <row r="245" spans="1:8" ht="28.5" customHeight="1">
      <c r="A245" s="2">
        <f>IF(TRIM(Tabel25[[#This Row],[Datum]])&lt;&gt;"",WEEKNUM(Tabel25[[#This Row],[Datum]],2),"")</f>
        <v>22</v>
      </c>
      <c r="B245" s="3">
        <f>IF(TRIM(Tabel25[[#This Row],[Datum]])&lt;&gt;"",(+Tabel25[[#This Row],[Datum]]-DATE(2025,8,20))/7,"")</f>
        <v>39.714285714285715</v>
      </c>
      <c r="C245" s="32">
        <f>IF(TRIM(Tabel25[[#This Row],[Datum]])&lt;&gt;"",Tabel25[[#This Row],[Datum]],"")</f>
        <v>46167</v>
      </c>
      <c r="D245" s="4">
        <v>46167</v>
      </c>
      <c r="E245" s="5"/>
      <c r="F245" s="6" t="s">
        <v>25</v>
      </c>
      <c r="G245" s="5" t="s">
        <v>9</v>
      </c>
      <c r="H245"/>
    </row>
    <row r="246" spans="1:8" ht="28.5" customHeight="1">
      <c r="A246" s="2">
        <f>IF(TRIM(Tabel25[[#This Row],[Datum]])&lt;&gt;"",WEEKNUM(Tabel25[[#This Row],[Datum]],2),"")</f>
        <v>22</v>
      </c>
      <c r="B246" s="3">
        <f>IF(TRIM(Tabel25[[#This Row],[Datum]])&lt;&gt;"",(+Tabel25[[#This Row],[Datum]]-DATE(2025,8,20))/7,"")</f>
        <v>39.714285714285715</v>
      </c>
      <c r="C246" s="32">
        <f>IF(TRIM(Tabel25[[#This Row],[Datum]])&lt;&gt;"",Tabel25[[#This Row],[Datum]],"")</f>
        <v>46167</v>
      </c>
      <c r="D246" s="4">
        <v>46167</v>
      </c>
      <c r="E246" s="5"/>
      <c r="F246" s="6"/>
      <c r="H246"/>
    </row>
    <row r="247" spans="1:8" ht="28.5" customHeight="1">
      <c r="A247" s="2">
        <f>IF(TRIM(Tabel25[[#This Row],[Datum]])&lt;&gt;"",WEEKNUM(Tabel25[[#This Row],[Datum]],2),"")</f>
        <v>22</v>
      </c>
      <c r="B247" s="3">
        <f>IF(TRIM(Tabel25[[#This Row],[Datum]])&lt;&gt;"",(+Tabel25[[#This Row],[Datum]]-DATE(2025,8,20))/7,"")</f>
        <v>39.857142857142854</v>
      </c>
      <c r="C247" s="32">
        <f>IF(TRIM(Tabel25[[#This Row],[Datum]])&lt;&gt;"",Tabel25[[#This Row],[Datum]],"")</f>
        <v>46168</v>
      </c>
      <c r="D247" s="4">
        <v>46168</v>
      </c>
      <c r="E247" s="5"/>
      <c r="F247" s="6"/>
      <c r="H247"/>
    </row>
    <row r="248" spans="1:8" ht="28.5" customHeight="1">
      <c r="A248" s="2">
        <f>IF(TRIM(Tabel25[[#This Row],[Datum]])&lt;&gt;"",WEEKNUM(Tabel25[[#This Row],[Datum]],2),"")</f>
        <v>22</v>
      </c>
      <c r="B248" s="3">
        <f>IF(TRIM(Tabel25[[#This Row],[Datum]])&lt;&gt;"",(+Tabel25[[#This Row],[Datum]]-DATE(2025,8,20))/7,"")</f>
        <v>40</v>
      </c>
      <c r="C248" s="32">
        <f>IF(TRIM(Tabel25[[#This Row],[Datum]])&lt;&gt;"",Tabel25[[#This Row],[Datum]],"")</f>
        <v>46169</v>
      </c>
      <c r="D248" s="4">
        <v>46169</v>
      </c>
      <c r="E248" s="5"/>
      <c r="F248" s="6"/>
      <c r="H248"/>
    </row>
    <row r="249" spans="1:8" ht="28.5" customHeight="1">
      <c r="A249" s="2">
        <f>IF(TRIM(Tabel25[[#This Row],[Datum]])&lt;&gt;"",WEEKNUM(Tabel25[[#This Row],[Datum]],2),"")</f>
        <v>22</v>
      </c>
      <c r="B249" s="3">
        <f>IF(TRIM(Tabel25[[#This Row],[Datum]])&lt;&gt;"",(+Tabel25[[#This Row],[Datum]]-DATE(2025,8,20))/7,"")</f>
        <v>40.142857142857146</v>
      </c>
      <c r="C249" s="32">
        <f>IF(TRIM(Tabel25[[#This Row],[Datum]])&lt;&gt;"",Tabel25[[#This Row],[Datum]],"")</f>
        <v>46170</v>
      </c>
      <c r="D249" s="4">
        <v>46170</v>
      </c>
      <c r="E249" s="5"/>
      <c r="F249" s="6"/>
      <c r="H249"/>
    </row>
    <row r="250" spans="1:8" ht="28.5" customHeight="1">
      <c r="A250" s="2">
        <f>IF(TRIM(Tabel25[[#This Row],[Datum]])&lt;&gt;"",WEEKNUM(Tabel25[[#This Row],[Datum]],2),"")</f>
        <v>22</v>
      </c>
      <c r="B250" s="3">
        <f>IF(TRIM(Tabel25[[#This Row],[Datum]])&lt;&gt;"",(+Tabel25[[#This Row],[Datum]]-DATE(2025,8,20))/7,"")</f>
        <v>40.285714285714285</v>
      </c>
      <c r="C250" s="32">
        <f>IF(TRIM(Tabel25[[#This Row],[Datum]])&lt;&gt;"",Tabel25[[#This Row],[Datum]],"")</f>
        <v>46171</v>
      </c>
      <c r="D250" s="4">
        <v>46171</v>
      </c>
      <c r="E250" s="5"/>
      <c r="F250" s="6"/>
      <c r="H250"/>
    </row>
    <row r="251" spans="1:8" ht="28.5" customHeight="1">
      <c r="A251" s="2">
        <f>IF(TRIM(Tabel25[[#This Row],[Datum]])&lt;&gt;"",WEEKNUM(Tabel25[[#This Row],[Datum]],2),"")</f>
        <v>23</v>
      </c>
      <c r="B251" s="3">
        <f>IF(TRIM(Tabel25[[#This Row],[Datum]])&lt;&gt;"",(+Tabel25[[#This Row],[Datum]]-DATE(2025,8,20))/7,"")</f>
        <v>40.714285714285715</v>
      </c>
      <c r="C251" s="32">
        <f>IF(TRIM(Tabel25[[#This Row],[Datum]])&lt;&gt;"",Tabel25[[#This Row],[Datum]],"")</f>
        <v>46174</v>
      </c>
      <c r="D251" s="4">
        <v>46174</v>
      </c>
      <c r="E251" s="5"/>
      <c r="F251" s="6" t="s">
        <v>25</v>
      </c>
      <c r="G251" s="5" t="s">
        <v>9</v>
      </c>
      <c r="H251"/>
    </row>
    <row r="252" spans="1:8" ht="28.5" customHeight="1">
      <c r="A252" s="2">
        <f>IF(TRIM(Tabel25[[#This Row],[Datum]])&lt;&gt;"",WEEKNUM(Tabel25[[#This Row],[Datum]],2),"")</f>
        <v>23</v>
      </c>
      <c r="B252" s="3">
        <f>IF(TRIM(Tabel25[[#This Row],[Datum]])&lt;&gt;"",(+Tabel25[[#This Row],[Datum]]-DATE(2025,8,20))/7,"")</f>
        <v>40.714285714285715</v>
      </c>
      <c r="C252" s="32">
        <f>IF(TRIM(Tabel25[[#This Row],[Datum]])&lt;&gt;"",Tabel25[[#This Row],[Datum]],"")</f>
        <v>46174</v>
      </c>
      <c r="D252" s="4">
        <v>46174</v>
      </c>
      <c r="E252" s="5"/>
      <c r="F252" s="6"/>
      <c r="H252"/>
    </row>
    <row r="253" spans="1:8" ht="28.5" customHeight="1">
      <c r="A253" s="2">
        <f>IF(TRIM(Tabel25[[#This Row],[Datum]])&lt;&gt;"",WEEKNUM(Tabel25[[#This Row],[Datum]],2),"")</f>
        <v>23</v>
      </c>
      <c r="B253" s="3">
        <f>IF(TRIM(Tabel25[[#This Row],[Datum]])&lt;&gt;"",(+Tabel25[[#This Row],[Datum]]-DATE(2025,8,20))/7,"")</f>
        <v>40.857142857142854</v>
      </c>
      <c r="C253" s="32">
        <f>IF(TRIM(Tabel25[[#This Row],[Datum]])&lt;&gt;"",Tabel25[[#This Row],[Datum]],"")</f>
        <v>46175</v>
      </c>
      <c r="D253" s="4">
        <v>46175</v>
      </c>
      <c r="E253" s="5"/>
      <c r="F253" s="6"/>
      <c r="H253"/>
    </row>
    <row r="254" spans="1:8" ht="28.5" customHeight="1">
      <c r="A254" s="2">
        <f>IF(TRIM(Tabel25[[#This Row],[Datum]])&lt;&gt;"",WEEKNUM(Tabel25[[#This Row],[Datum]],2),"")</f>
        <v>23</v>
      </c>
      <c r="B254" s="3">
        <f>IF(TRIM(Tabel25[[#This Row],[Datum]])&lt;&gt;"",(+Tabel25[[#This Row],[Datum]]-DATE(2025,8,20))/7,"")</f>
        <v>41</v>
      </c>
      <c r="C254" s="32">
        <f>IF(TRIM(Tabel25[[#This Row],[Datum]])&lt;&gt;"",Tabel25[[#This Row],[Datum]],"")</f>
        <v>46176</v>
      </c>
      <c r="D254" s="4">
        <v>46176</v>
      </c>
      <c r="E254" s="5"/>
      <c r="F254" s="6"/>
      <c r="H254"/>
    </row>
    <row r="255" spans="1:8" ht="28.5" customHeight="1">
      <c r="A255" s="2">
        <f>IF(TRIM(Tabel25[[#This Row],[Datum]])&lt;&gt;"",WEEKNUM(Tabel25[[#This Row],[Datum]],2),"")</f>
        <v>23</v>
      </c>
      <c r="B255" s="3">
        <f>IF(TRIM(Tabel25[[#This Row],[Datum]])&lt;&gt;"",(+Tabel25[[#This Row],[Datum]]-DATE(2025,8,20))/7,"")</f>
        <v>41.142857142857146</v>
      </c>
      <c r="C255" s="32">
        <f>IF(TRIM(Tabel25[[#This Row],[Datum]])&lt;&gt;"",Tabel25[[#This Row],[Datum]],"")</f>
        <v>46177</v>
      </c>
      <c r="D255" s="4">
        <v>46177</v>
      </c>
      <c r="E255" s="5"/>
      <c r="F255" s="6"/>
      <c r="H255"/>
    </row>
    <row r="256" spans="1:8" ht="28.5" customHeight="1">
      <c r="A256" s="2">
        <f>IF(TRIM(Tabel25[[#This Row],[Datum]])&lt;&gt;"",WEEKNUM(Tabel25[[#This Row],[Datum]],2),"")</f>
        <v>23</v>
      </c>
      <c r="B256" s="3">
        <f>IF(TRIM(Tabel25[[#This Row],[Datum]])&lt;&gt;"",(+Tabel25[[#This Row],[Datum]]-DATE(2025,8,20))/7,"")</f>
        <v>41.285714285714285</v>
      </c>
      <c r="C256" s="32">
        <f>IF(TRIM(Tabel25[[#This Row],[Datum]])&lt;&gt;"",Tabel25[[#This Row],[Datum]],"")</f>
        <v>46178</v>
      </c>
      <c r="D256" s="4">
        <v>46178</v>
      </c>
      <c r="E256" s="5"/>
      <c r="F256" s="6"/>
      <c r="H256"/>
    </row>
    <row r="257" spans="1:8" ht="28.5" customHeight="1">
      <c r="A257" s="2">
        <f>IF(TRIM(Tabel25[[#This Row],[Datum]])&lt;&gt;"",WEEKNUM(Tabel25[[#This Row],[Datum]],2),"")</f>
        <v>24</v>
      </c>
      <c r="B257" s="3">
        <f>IF(TRIM(Tabel25[[#This Row],[Datum]])&lt;&gt;"",(+Tabel25[[#This Row],[Datum]]-DATE(2025,8,20))/7,"")</f>
        <v>41.714285714285715</v>
      </c>
      <c r="C257" s="32">
        <f>IF(TRIM(Tabel25[[#This Row],[Datum]])&lt;&gt;"",Tabel25[[#This Row],[Datum]],"")</f>
        <v>46181</v>
      </c>
      <c r="D257" s="4">
        <v>46181</v>
      </c>
      <c r="E257" s="5"/>
      <c r="F257" s="6" t="s">
        <v>25</v>
      </c>
      <c r="G257" s="5" t="s">
        <v>9</v>
      </c>
      <c r="H257"/>
    </row>
    <row r="258" spans="1:8" ht="28.5" customHeight="1">
      <c r="A258" s="2">
        <f>IF(TRIM(Tabel25[[#This Row],[Datum]])&lt;&gt;"",WEEKNUM(Tabel25[[#This Row],[Datum]],2),"")</f>
        <v>24</v>
      </c>
      <c r="B258" s="3">
        <f>IF(TRIM(Tabel25[[#This Row],[Datum]])&lt;&gt;"",(+Tabel25[[#This Row],[Datum]]-DATE(2025,8,20))/7,"")</f>
        <v>41.714285714285715</v>
      </c>
      <c r="C258" s="32">
        <f>IF(TRIM(Tabel25[[#This Row],[Datum]])&lt;&gt;"",Tabel25[[#This Row],[Datum]],"")</f>
        <v>46181</v>
      </c>
      <c r="D258" s="4">
        <v>46181</v>
      </c>
      <c r="E258" s="5"/>
      <c r="F258" s="6"/>
      <c r="H258"/>
    </row>
    <row r="259" spans="1:8" ht="28.5" customHeight="1">
      <c r="A259" s="2">
        <f>IF(TRIM(Tabel25[[#This Row],[Datum]])&lt;&gt;"",WEEKNUM(Tabel25[[#This Row],[Datum]],2),"")</f>
        <v>24</v>
      </c>
      <c r="B259" s="3">
        <f>IF(TRIM(Tabel25[[#This Row],[Datum]])&lt;&gt;"",(+Tabel25[[#This Row],[Datum]]-DATE(2025,8,20))/7,"")</f>
        <v>41.857142857142854</v>
      </c>
      <c r="C259" s="32">
        <f>IF(TRIM(Tabel25[[#This Row],[Datum]])&lt;&gt;"",Tabel25[[#This Row],[Datum]],"")</f>
        <v>46182</v>
      </c>
      <c r="D259" s="4">
        <v>46182</v>
      </c>
      <c r="E259" s="5"/>
      <c r="F259" s="6"/>
      <c r="H259"/>
    </row>
    <row r="260" spans="1:8" ht="28.5" customHeight="1">
      <c r="A260" s="2">
        <f>IF(TRIM(Tabel25[[#This Row],[Datum]])&lt;&gt;"",WEEKNUM(Tabel25[[#This Row],[Datum]],2),"")</f>
        <v>24</v>
      </c>
      <c r="B260" s="3">
        <f>IF(TRIM(Tabel25[[#This Row],[Datum]])&lt;&gt;"",(+Tabel25[[#This Row],[Datum]]-DATE(2025,8,20))/7,"")</f>
        <v>42</v>
      </c>
      <c r="C260" s="32">
        <f>IF(TRIM(Tabel25[[#This Row],[Datum]])&lt;&gt;"",Tabel25[[#This Row],[Datum]],"")</f>
        <v>46183</v>
      </c>
      <c r="D260" s="4">
        <v>46183</v>
      </c>
      <c r="E260" s="5"/>
      <c r="F260" s="6"/>
      <c r="H260"/>
    </row>
    <row r="261" spans="1:8" ht="28.5" customHeight="1">
      <c r="A261" s="2">
        <f>IF(TRIM(Tabel25[[#This Row],[Datum]])&lt;&gt;"",WEEKNUM(Tabel25[[#This Row],[Datum]],2),"")</f>
        <v>24</v>
      </c>
      <c r="B261" s="3">
        <f>IF(TRIM(Tabel25[[#This Row],[Datum]])&lt;&gt;"",(+Tabel25[[#This Row],[Datum]]-DATE(2025,8,20))/7,"")</f>
        <v>42.142857142857146</v>
      </c>
      <c r="C261" s="32">
        <f>IF(TRIM(Tabel25[[#This Row],[Datum]])&lt;&gt;"",Tabel25[[#This Row],[Datum]],"")</f>
        <v>46184</v>
      </c>
      <c r="D261" s="4">
        <v>46184</v>
      </c>
      <c r="E261" s="5"/>
      <c r="F261" s="6"/>
      <c r="H261"/>
    </row>
    <row r="262" spans="1:8" ht="28.5" customHeight="1">
      <c r="A262" s="2">
        <f>IF(TRIM(Tabel25[[#This Row],[Datum]])&lt;&gt;"",WEEKNUM(Tabel25[[#This Row],[Datum]],2),"")</f>
        <v>24</v>
      </c>
      <c r="B262" s="3">
        <f>IF(TRIM(Tabel25[[#This Row],[Datum]])&lt;&gt;"",(+Tabel25[[#This Row],[Datum]]-DATE(2025,8,20))/7,"")</f>
        <v>42.285714285714285</v>
      </c>
      <c r="C262" s="32">
        <f>IF(TRIM(Tabel25[[#This Row],[Datum]])&lt;&gt;"",Tabel25[[#This Row],[Datum]],"")</f>
        <v>46185</v>
      </c>
      <c r="D262" s="4">
        <v>46185</v>
      </c>
      <c r="E262" s="5"/>
      <c r="F262" s="6"/>
      <c r="H262"/>
    </row>
    <row r="263" spans="1:8" ht="28.5" customHeight="1">
      <c r="A263" s="2">
        <f>IF(TRIM(Tabel25[[#This Row],[Datum]])&lt;&gt;"",WEEKNUM(Tabel25[[#This Row],[Datum]],2),"")</f>
        <v>25</v>
      </c>
      <c r="B263" s="3">
        <f>IF(TRIM(Tabel25[[#This Row],[Datum]])&lt;&gt;"",(+Tabel25[[#This Row],[Datum]]-DATE(2025,8,20))/7,"")</f>
        <v>42.714285714285715</v>
      </c>
      <c r="C263" s="32">
        <f>IF(TRIM(Tabel25[[#This Row],[Datum]])&lt;&gt;"",Tabel25[[#This Row],[Datum]],"")</f>
        <v>46188</v>
      </c>
      <c r="D263" s="4">
        <v>46188</v>
      </c>
      <c r="E263" s="5"/>
      <c r="F263" s="6" t="s">
        <v>25</v>
      </c>
      <c r="G263" s="5" t="s">
        <v>9</v>
      </c>
      <c r="H263"/>
    </row>
    <row r="264" spans="1:8" ht="28.5" customHeight="1">
      <c r="A264" s="2">
        <f>IF(TRIM(Tabel25[[#This Row],[Datum]])&lt;&gt;"",WEEKNUM(Tabel25[[#This Row],[Datum]],2),"")</f>
        <v>25</v>
      </c>
      <c r="B264" s="3">
        <f>IF(TRIM(Tabel25[[#This Row],[Datum]])&lt;&gt;"",(+Tabel25[[#This Row],[Datum]]-DATE(2025,8,20))/7,"")</f>
        <v>42.714285714285715</v>
      </c>
      <c r="C264" s="32">
        <f>IF(TRIM(Tabel25[[#This Row],[Datum]])&lt;&gt;"",Tabel25[[#This Row],[Datum]],"")</f>
        <v>46188</v>
      </c>
      <c r="D264" s="4">
        <v>46188</v>
      </c>
      <c r="E264" s="5"/>
      <c r="F264" s="6"/>
      <c r="H264"/>
    </row>
    <row r="265" spans="1:8" ht="28.5" customHeight="1">
      <c r="A265" s="2">
        <f>IF(TRIM(Tabel25[[#This Row],[Datum]])&lt;&gt;"",WEEKNUM(Tabel25[[#This Row],[Datum]],2),"")</f>
        <v>25</v>
      </c>
      <c r="B265" s="3">
        <f>IF(TRIM(Tabel25[[#This Row],[Datum]])&lt;&gt;"",(+Tabel25[[#This Row],[Datum]]-DATE(2025,8,20))/7,"")</f>
        <v>42.857142857142854</v>
      </c>
      <c r="C265" s="32">
        <f>IF(TRIM(Tabel25[[#This Row],[Datum]])&lt;&gt;"",Tabel25[[#This Row],[Datum]],"")</f>
        <v>46189</v>
      </c>
      <c r="D265" s="4">
        <v>46189</v>
      </c>
      <c r="E265" s="5"/>
      <c r="F265" s="6"/>
      <c r="H265"/>
    </row>
    <row r="266" spans="1:8" ht="28.5" customHeight="1">
      <c r="A266" s="2">
        <f>IF(TRIM(Tabel25[[#This Row],[Datum]])&lt;&gt;"",WEEKNUM(Tabel25[[#This Row],[Datum]],2),"")</f>
        <v>25</v>
      </c>
      <c r="B266" s="3">
        <f>IF(TRIM(Tabel25[[#This Row],[Datum]])&lt;&gt;"",(+Tabel25[[#This Row],[Datum]]-DATE(2025,8,20))/7,"")</f>
        <v>43</v>
      </c>
      <c r="C266" s="32">
        <f>IF(TRIM(Tabel25[[#This Row],[Datum]])&lt;&gt;"",Tabel25[[#This Row],[Datum]],"")</f>
        <v>46190</v>
      </c>
      <c r="D266" s="4">
        <v>46190</v>
      </c>
      <c r="E266" s="5"/>
      <c r="F266" s="6"/>
      <c r="H266"/>
    </row>
    <row r="267" spans="1:8" ht="28.5" customHeight="1">
      <c r="A267" s="2">
        <f>IF(TRIM(Tabel25[[#This Row],[Datum]])&lt;&gt;"",WEEKNUM(Tabel25[[#This Row],[Datum]],2),"")</f>
        <v>25</v>
      </c>
      <c r="B267" s="3">
        <f>IF(TRIM(Tabel25[[#This Row],[Datum]])&lt;&gt;"",(+Tabel25[[#This Row],[Datum]]-DATE(2025,8,20))/7,"")</f>
        <v>43.142857142857146</v>
      </c>
      <c r="C267" s="32">
        <f>IF(TRIM(Tabel25[[#This Row],[Datum]])&lt;&gt;"",Tabel25[[#This Row],[Datum]],"")</f>
        <v>46191</v>
      </c>
      <c r="D267" s="4">
        <v>46191</v>
      </c>
      <c r="E267" s="5"/>
      <c r="F267" s="6"/>
      <c r="H267"/>
    </row>
    <row r="268" spans="1:8" ht="28.5" customHeight="1">
      <c r="A268" s="2">
        <f>IF(TRIM(Tabel25[[#This Row],[Datum]])&lt;&gt;"",WEEKNUM(Tabel25[[#This Row],[Datum]],2),"")</f>
        <v>25</v>
      </c>
      <c r="B268" s="3">
        <f>IF(TRIM(Tabel25[[#This Row],[Datum]])&lt;&gt;"",(+Tabel25[[#This Row],[Datum]]-DATE(2025,8,20))/7,"")</f>
        <v>43.285714285714285</v>
      </c>
      <c r="C268" s="32">
        <f>IF(TRIM(Tabel25[[#This Row],[Datum]])&lt;&gt;"",Tabel25[[#This Row],[Datum]],"")</f>
        <v>46192</v>
      </c>
      <c r="D268" s="4">
        <v>46192</v>
      </c>
      <c r="E268" s="5"/>
      <c r="F268" s="6"/>
      <c r="H268"/>
    </row>
    <row r="269" spans="1:8" ht="28.5" customHeight="1">
      <c r="A269" s="2">
        <f>IF(TRIM(Tabel25[[#This Row],[Datum]])&lt;&gt;"",WEEKNUM(Tabel25[[#This Row],[Datum]],2),"")</f>
        <v>26</v>
      </c>
      <c r="B269" s="3">
        <f>IF(TRIM(Tabel25[[#This Row],[Datum]])&lt;&gt;"",(+Tabel25[[#This Row],[Datum]]-DATE(2025,8,20))/7,"")</f>
        <v>43.714285714285715</v>
      </c>
      <c r="C269" s="32">
        <f>IF(TRIM(Tabel25[[#This Row],[Datum]])&lt;&gt;"",Tabel25[[#This Row],[Datum]],"")</f>
        <v>46195</v>
      </c>
      <c r="D269" s="4">
        <v>46195</v>
      </c>
      <c r="E269" s="5"/>
      <c r="F269" s="6" t="s">
        <v>25</v>
      </c>
      <c r="G269" s="5" t="s">
        <v>9</v>
      </c>
      <c r="H269"/>
    </row>
    <row r="270" spans="1:8" ht="28.5" customHeight="1">
      <c r="A270" s="2">
        <f>IF(TRIM(Tabel25[[#This Row],[Datum]])&lt;&gt;"",WEEKNUM(Tabel25[[#This Row],[Datum]],2),"")</f>
        <v>26</v>
      </c>
      <c r="B270" s="3">
        <f>IF(TRIM(Tabel25[[#This Row],[Datum]])&lt;&gt;"",(+Tabel25[[#This Row],[Datum]]-DATE(2025,8,20))/7,"")</f>
        <v>43.714285714285715</v>
      </c>
      <c r="C270" s="32">
        <f>IF(TRIM(Tabel25[[#This Row],[Datum]])&lt;&gt;"",Tabel25[[#This Row],[Datum]],"")</f>
        <v>46195</v>
      </c>
      <c r="D270" s="4">
        <v>46195</v>
      </c>
      <c r="E270" s="5"/>
      <c r="F270" s="6"/>
      <c r="H270"/>
    </row>
    <row r="271" spans="1:8" ht="28.5" customHeight="1">
      <c r="A271" s="2">
        <f>IF(TRIM(Tabel25[[#This Row],[Datum]])&lt;&gt;"",WEEKNUM(Tabel25[[#This Row],[Datum]],2),"")</f>
        <v>26</v>
      </c>
      <c r="B271" s="3">
        <f>IF(TRIM(Tabel25[[#This Row],[Datum]])&lt;&gt;"",(+Tabel25[[#This Row],[Datum]]-DATE(2025,8,20))/7,"")</f>
        <v>43.857142857142854</v>
      </c>
      <c r="C271" s="32">
        <f>IF(TRIM(Tabel25[[#This Row],[Datum]])&lt;&gt;"",Tabel25[[#This Row],[Datum]],"")</f>
        <v>46196</v>
      </c>
      <c r="D271" s="4">
        <v>46196</v>
      </c>
      <c r="E271" s="5"/>
      <c r="F271" s="6"/>
      <c r="H271"/>
    </row>
    <row r="272" spans="1:8" ht="28.5" customHeight="1">
      <c r="A272" s="2">
        <f>IF(TRIM(Tabel25[[#This Row],[Datum]])&lt;&gt;"",WEEKNUM(Tabel25[[#This Row],[Datum]],2),"")</f>
        <v>26</v>
      </c>
      <c r="B272" s="3">
        <f>IF(TRIM(Tabel25[[#This Row],[Datum]])&lt;&gt;"",(+Tabel25[[#This Row],[Datum]]-DATE(2025,8,20))/7,"")</f>
        <v>44</v>
      </c>
      <c r="C272" s="32">
        <f>IF(TRIM(Tabel25[[#This Row],[Datum]])&lt;&gt;"",Tabel25[[#This Row],[Datum]],"")</f>
        <v>46197</v>
      </c>
      <c r="D272" s="4">
        <v>46197</v>
      </c>
      <c r="E272" s="5"/>
      <c r="F272" s="6"/>
      <c r="H272"/>
    </row>
    <row r="273" spans="1:8" ht="28.5" customHeight="1">
      <c r="A273" s="2">
        <f>IF(TRIM(Tabel25[[#This Row],[Datum]])&lt;&gt;"",WEEKNUM(Tabel25[[#This Row],[Datum]],2),"")</f>
        <v>26</v>
      </c>
      <c r="B273" s="3">
        <f>IF(TRIM(Tabel25[[#This Row],[Datum]])&lt;&gt;"",(+Tabel25[[#This Row],[Datum]]-DATE(2025,8,20))/7,"")</f>
        <v>44.142857142857146</v>
      </c>
      <c r="C273" s="32">
        <f>IF(TRIM(Tabel25[[#This Row],[Datum]])&lt;&gt;"",Tabel25[[#This Row],[Datum]],"")</f>
        <v>46198</v>
      </c>
      <c r="D273" s="4">
        <v>46198</v>
      </c>
      <c r="E273" s="5"/>
      <c r="F273" s="6"/>
      <c r="H273"/>
    </row>
    <row r="274" spans="1:8" ht="28.5" customHeight="1">
      <c r="A274" s="2">
        <f>IF(TRIM(Tabel25[[#This Row],[Datum]])&lt;&gt;"",WEEKNUM(Tabel25[[#This Row],[Datum]],2),"")</f>
        <v>26</v>
      </c>
      <c r="B274" s="3">
        <f>IF(TRIM(Tabel25[[#This Row],[Datum]])&lt;&gt;"",(+Tabel25[[#This Row],[Datum]]-DATE(2025,8,20))/7,"")</f>
        <v>44.285714285714285</v>
      </c>
      <c r="C274" s="32">
        <f>IF(TRIM(Tabel25[[#This Row],[Datum]])&lt;&gt;"",Tabel25[[#This Row],[Datum]],"")</f>
        <v>46199</v>
      </c>
      <c r="D274" s="4">
        <v>46199</v>
      </c>
      <c r="E274" s="5"/>
      <c r="F274" s="6"/>
      <c r="H274"/>
    </row>
    <row r="275" spans="1:8" ht="28.5" customHeight="1">
      <c r="A275" s="2">
        <f>IF(TRIM(Tabel25[[#This Row],[Datum]])&lt;&gt;"",WEEKNUM(Tabel25[[#This Row],[Datum]],2),"")</f>
        <v>27</v>
      </c>
      <c r="B275" s="3">
        <f>IF(TRIM(Tabel25[[#This Row],[Datum]])&lt;&gt;"",(+Tabel25[[#This Row],[Datum]]-DATE(2025,8,20))/7,"")</f>
        <v>44.714285714285715</v>
      </c>
      <c r="C275" s="32">
        <f>IF(TRIM(Tabel25[[#This Row],[Datum]])&lt;&gt;"",Tabel25[[#This Row],[Datum]],"")</f>
        <v>46202</v>
      </c>
      <c r="D275" s="4">
        <v>46202</v>
      </c>
      <c r="E275" s="5"/>
      <c r="F275" s="6" t="s">
        <v>25</v>
      </c>
      <c r="G275" s="5" t="s">
        <v>9</v>
      </c>
      <c r="H275"/>
    </row>
    <row r="276" spans="1:8" ht="28.5" customHeight="1">
      <c r="A276" s="2">
        <f>IF(TRIM(Tabel25[[#This Row],[Datum]])&lt;&gt;"",WEEKNUM(Tabel25[[#This Row],[Datum]],2),"")</f>
        <v>27</v>
      </c>
      <c r="B276" s="3">
        <f>IF(TRIM(Tabel25[[#This Row],[Datum]])&lt;&gt;"",(+Tabel25[[#This Row],[Datum]]-DATE(2025,8,20))/7,"")</f>
        <v>44.714285714285715</v>
      </c>
      <c r="C276" s="32">
        <f>IF(TRIM(Tabel25[[#This Row],[Datum]])&lt;&gt;"",Tabel25[[#This Row],[Datum]],"")</f>
        <v>46202</v>
      </c>
      <c r="D276" s="4">
        <v>46202</v>
      </c>
      <c r="E276" s="5"/>
      <c r="F276" s="6"/>
      <c r="H276"/>
    </row>
    <row r="277" spans="1:8" ht="28.5" customHeight="1">
      <c r="A277" s="2">
        <f>IF(TRIM(Tabel25[[#This Row],[Datum]])&lt;&gt;"",WEEKNUM(Tabel25[[#This Row],[Datum]],2),"")</f>
        <v>27</v>
      </c>
      <c r="B277" s="3">
        <f>IF(TRIM(Tabel25[[#This Row],[Datum]])&lt;&gt;"",(+Tabel25[[#This Row],[Datum]]-DATE(2025,8,20))/7,"")</f>
        <v>44.857142857142854</v>
      </c>
      <c r="C277" s="32">
        <f>IF(TRIM(Tabel25[[#This Row],[Datum]])&lt;&gt;"",Tabel25[[#This Row],[Datum]],"")</f>
        <v>46203</v>
      </c>
      <c r="D277" s="4">
        <v>46203</v>
      </c>
      <c r="E277" s="5"/>
      <c r="F277" s="6"/>
      <c r="H277"/>
    </row>
    <row r="278" spans="1:8" ht="28.5" customHeight="1">
      <c r="A278" s="2">
        <f>IF(TRIM(Tabel25[[#This Row],[Datum]])&lt;&gt;"",WEEKNUM(Tabel25[[#This Row],[Datum]],2),"")</f>
        <v>27</v>
      </c>
      <c r="B278" s="3">
        <f>IF(TRIM(Tabel25[[#This Row],[Datum]])&lt;&gt;"",(+Tabel25[[#This Row],[Datum]]-DATE(2025,8,20))/7,"")</f>
        <v>45</v>
      </c>
      <c r="C278" s="32">
        <f>IF(TRIM(Tabel25[[#This Row],[Datum]])&lt;&gt;"",Tabel25[[#This Row],[Datum]],"")</f>
        <v>46204</v>
      </c>
      <c r="D278" s="4">
        <v>46204</v>
      </c>
      <c r="E278" s="5"/>
      <c r="F278" s="6"/>
      <c r="H278"/>
    </row>
    <row r="279" spans="1:8" ht="28.5" customHeight="1">
      <c r="A279" s="2">
        <f>IF(TRIM(Tabel25[[#This Row],[Datum]])&lt;&gt;"",WEEKNUM(Tabel25[[#This Row],[Datum]],2),"")</f>
        <v>27</v>
      </c>
      <c r="B279" s="3">
        <f>IF(TRIM(Tabel25[[#This Row],[Datum]])&lt;&gt;"",(+Tabel25[[#This Row],[Datum]]-DATE(2025,8,20))/7,"")</f>
        <v>45.142857142857146</v>
      </c>
      <c r="C279" s="32">
        <f>IF(TRIM(Tabel25[[#This Row],[Datum]])&lt;&gt;"",Tabel25[[#This Row],[Datum]],"")</f>
        <v>46205</v>
      </c>
      <c r="D279" s="4">
        <v>46205</v>
      </c>
      <c r="E279" s="5"/>
      <c r="F279" s="6"/>
      <c r="H279"/>
    </row>
    <row r="280" spans="1:8" ht="28.5" customHeight="1">
      <c r="A280" s="2">
        <f>IF(TRIM(Tabel25[[#This Row],[Datum]])&lt;&gt;"",WEEKNUM(Tabel25[[#This Row],[Datum]],2),"")</f>
        <v>27</v>
      </c>
      <c r="B280" s="3">
        <f>IF(TRIM(Tabel25[[#This Row],[Datum]])&lt;&gt;"",(+Tabel25[[#This Row],[Datum]]-DATE(2025,8,20))/7,"")</f>
        <v>45.285714285714285</v>
      </c>
      <c r="C280" s="32">
        <f>IF(TRIM(Tabel25[[#This Row],[Datum]])&lt;&gt;"",Tabel25[[#This Row],[Datum]],"")</f>
        <v>46206</v>
      </c>
      <c r="D280" s="4">
        <v>46206</v>
      </c>
      <c r="E280" s="5"/>
      <c r="F280" s="6"/>
      <c r="H280"/>
    </row>
    <row r="281" spans="1:8" ht="28.5" customHeight="1">
      <c r="A281" s="2">
        <f>IF(TRIM(Tabel25[[#This Row],[Datum]])&lt;&gt;"",WEEKNUM(Tabel25[[#This Row],[Datum]],2),"")</f>
        <v>28</v>
      </c>
      <c r="B281" s="3">
        <f>IF(TRIM(Tabel25[[#This Row],[Datum]])&lt;&gt;"",(+Tabel25[[#This Row],[Datum]]-DATE(2025,8,20))/7,"")</f>
        <v>45.714285714285715</v>
      </c>
      <c r="C281" s="32">
        <f>IF(TRIM(Tabel25[[#This Row],[Datum]])&lt;&gt;"",Tabel25[[#This Row],[Datum]],"")</f>
        <v>46209</v>
      </c>
      <c r="D281" s="4">
        <v>46209</v>
      </c>
      <c r="E281" s="5"/>
      <c r="F281" s="6" t="s">
        <v>25</v>
      </c>
      <c r="G281" s="5" t="s">
        <v>9</v>
      </c>
      <c r="H281"/>
    </row>
    <row r="282" spans="1:8" ht="28.5" customHeight="1">
      <c r="A282" s="2">
        <f>IF(TRIM(Tabel25[[#This Row],[Datum]])&lt;&gt;"",WEEKNUM(Tabel25[[#This Row],[Datum]],2),"")</f>
        <v>28</v>
      </c>
      <c r="B282" s="3">
        <f>IF(TRIM(Tabel25[[#This Row],[Datum]])&lt;&gt;"",(+Tabel25[[#This Row],[Datum]]-DATE(2025,8,20))/7,"")</f>
        <v>45.714285714285715</v>
      </c>
      <c r="C282" s="32">
        <f>IF(TRIM(Tabel25[[#This Row],[Datum]])&lt;&gt;"",Tabel25[[#This Row],[Datum]],"")</f>
        <v>46209</v>
      </c>
      <c r="D282" s="4">
        <v>46209</v>
      </c>
      <c r="E282" s="5"/>
      <c r="F282" s="6"/>
      <c r="H282"/>
    </row>
    <row r="283" spans="1:8" ht="28.5" customHeight="1">
      <c r="A283" s="2">
        <f>IF(TRIM(Tabel25[[#This Row],[Datum]])&lt;&gt;"",WEEKNUM(Tabel25[[#This Row],[Datum]],2),"")</f>
        <v>28</v>
      </c>
      <c r="B283" s="3">
        <f>IF(TRIM(Tabel25[[#This Row],[Datum]])&lt;&gt;"",(+Tabel25[[#This Row],[Datum]]-DATE(2025,8,20))/7,"")</f>
        <v>45.857142857142854</v>
      </c>
      <c r="C283" s="32">
        <f>IF(TRIM(Tabel25[[#This Row],[Datum]])&lt;&gt;"",Tabel25[[#This Row],[Datum]],"")</f>
        <v>46210</v>
      </c>
      <c r="D283" s="4">
        <v>46210</v>
      </c>
      <c r="E283" s="5"/>
      <c r="F283" s="6"/>
      <c r="H283"/>
    </row>
    <row r="284" spans="1:8" ht="28.5" customHeight="1">
      <c r="A284" s="2">
        <f>IF(TRIM(Tabel25[[#This Row],[Datum]])&lt;&gt;"",WEEKNUM(Tabel25[[#This Row],[Datum]],2),"")</f>
        <v>28</v>
      </c>
      <c r="B284" s="3">
        <f>IF(TRIM(Tabel25[[#This Row],[Datum]])&lt;&gt;"",(+Tabel25[[#This Row],[Datum]]-DATE(2025,8,20))/7,"")</f>
        <v>46</v>
      </c>
      <c r="C284" s="32">
        <f>IF(TRIM(Tabel25[[#This Row],[Datum]])&lt;&gt;"",Tabel25[[#This Row],[Datum]],"")</f>
        <v>46211</v>
      </c>
      <c r="D284" s="4">
        <v>46211</v>
      </c>
      <c r="E284" s="5"/>
      <c r="F284" s="6"/>
      <c r="H284"/>
    </row>
    <row r="285" spans="1:8" ht="28.5" customHeight="1">
      <c r="A285" s="2">
        <f>IF(TRIM(Tabel25[[#This Row],[Datum]])&lt;&gt;"",WEEKNUM(Tabel25[[#This Row],[Datum]],2),"")</f>
        <v>28</v>
      </c>
      <c r="B285" s="3">
        <f>IF(TRIM(Tabel25[[#This Row],[Datum]])&lt;&gt;"",(+Tabel25[[#This Row],[Datum]]-DATE(2025,8,20))/7,"")</f>
        <v>46.142857142857146</v>
      </c>
      <c r="C285" s="32">
        <f>IF(TRIM(Tabel25[[#This Row],[Datum]])&lt;&gt;"",Tabel25[[#This Row],[Datum]],"")</f>
        <v>46212</v>
      </c>
      <c r="D285" s="4">
        <v>46212</v>
      </c>
      <c r="E285" s="5"/>
      <c r="F285" s="6"/>
      <c r="H285"/>
    </row>
    <row r="286" spans="1:8" ht="28.5" customHeight="1">
      <c r="A286" s="2">
        <f>IF(TRIM(Tabel25[[#This Row],[Datum]])&lt;&gt;"",WEEKNUM(Tabel25[[#This Row],[Datum]],2),"")</f>
        <v>28</v>
      </c>
      <c r="B286" s="3">
        <f>IF(TRIM(Tabel25[[#This Row],[Datum]])&lt;&gt;"",(+Tabel25[[#This Row],[Datum]]-DATE(2025,8,20))/7,"")</f>
        <v>46.285714285714285</v>
      </c>
      <c r="C286" s="32">
        <f>IF(TRIM(Tabel25[[#This Row],[Datum]])&lt;&gt;"",Tabel25[[#This Row],[Datum]],"")</f>
        <v>46213</v>
      </c>
      <c r="D286" s="4">
        <v>46213</v>
      </c>
      <c r="E286" s="5"/>
      <c r="F286" s="6"/>
      <c r="H286"/>
    </row>
  </sheetData>
  <sheetProtection insertRows="0"/>
  <conditionalFormatting sqref="A1:B1048576">
    <cfRule type="expression" dxfId="31" priority="5">
      <formula>AND($A1=$A1048575,ISODD($A1),$J$1=FALSE)</formula>
    </cfRule>
    <cfRule type="expression" dxfId="30" priority="6">
      <formula>AND($A1=$A1048575,ISEVEN($A1),$J$1=FALSE)</formula>
    </cfRule>
  </conditionalFormatting>
  <conditionalFormatting sqref="A1:G1048576">
    <cfRule type="expression" dxfId="29" priority="1">
      <formula>LEFT($F1,1)="#"</formula>
    </cfRule>
    <cfRule type="expression" dxfId="28" priority="2">
      <formula>AND($D1=TODAY(),$J$1=FALSE)</formula>
    </cfRule>
    <cfRule type="expression" dxfId="27" priority="3" stopIfTrue="1">
      <formula>LEFT($F1,2)="  "</formula>
    </cfRule>
    <cfRule type="expression" dxfId="26" priority="4">
      <formula>ISODD($A1)</formula>
    </cfRule>
  </conditionalFormatting>
  <conditionalFormatting sqref="C1:D1048576">
    <cfRule type="expression" dxfId="25" priority="7">
      <formula>AND($C1=$C1048575,ISEVEN($A1),$J$1=FALSE)</formula>
    </cfRule>
    <cfRule type="expression" dxfId="24" priority="8">
      <formula>AND($C1=$C1048575,ISODD($A1),$J$1=FALSE)</formula>
    </cfRule>
  </conditionalFormatting>
  <pageMargins left="0.19685039370078741" right="0.19685039370078741" top="0.39370078740157483" bottom="0.19685039370078741" header="0.31496062992125984" footer="0.31496062992125984"/>
  <pageSetup paperSize="9" scale="74" fitToHeight="0" orientation="landscape" r:id="rId1"/>
  <headerFooter>
    <oddHeader>&amp;R&amp;8&amp;D@&amp;T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A81A-128F-4DF6-94F2-376F65092167}">
  <sheetPr>
    <tabColor rgb="FFA3D9D2"/>
    <pageSetUpPr fitToPage="1"/>
  </sheetPr>
  <dimension ref="A1:K578"/>
  <sheetViews>
    <sheetView workbookViewId="0"/>
  </sheetViews>
  <sheetFormatPr defaultRowHeight="28.5" customHeight="1"/>
  <cols>
    <col min="1" max="1" width="7.5703125" style="2" customWidth="1"/>
    <col min="2" max="2" width="6.140625" style="2" customWidth="1"/>
    <col min="3" max="3" width="10.5703125" style="37" bestFit="1" customWidth="1"/>
    <col min="4" max="4" width="16.5703125" style="7" bestFit="1" customWidth="1"/>
    <col min="5" max="5" width="13.140625" style="5" customWidth="1"/>
    <col min="6" max="6" width="126.28515625" style="5" customWidth="1"/>
    <col min="7" max="7" width="13.140625" style="5" customWidth="1"/>
    <col min="9" max="9" width="10.85546875" customWidth="1"/>
  </cols>
  <sheetData>
    <row r="1" spans="1:7" s="1" customFormat="1" ht="28.5" customHeight="1">
      <c r="A1" s="28" t="s">
        <v>0</v>
      </c>
      <c r="B1" s="29" t="s">
        <v>1</v>
      </c>
      <c r="C1" s="29" t="s">
        <v>2</v>
      </c>
      <c r="D1" s="30" t="s">
        <v>3</v>
      </c>
      <c r="E1" s="30" t="s">
        <v>4</v>
      </c>
      <c r="F1" s="30" t="s">
        <v>5</v>
      </c>
      <c r="G1" s="31" t="s">
        <v>6</v>
      </c>
    </row>
    <row r="2" spans="1:7" ht="28.5" customHeight="1">
      <c r="A2" s="2">
        <f>IF(TRIM(Tabel22[[#This Row],[Datum]])&lt;&gt;"",WEEKNUM(Tabel22[[#This Row],[Datum]],2),"")</f>
        <v>35</v>
      </c>
      <c r="B2" s="3">
        <f>IF(TRIM(Tabel22[[#This Row],[Datum]])&lt;&gt;"",(+Tabel22[[#This Row],[Datum]]-DATE(2024,8,27))/7,"")</f>
        <v>-0.14285714285714285</v>
      </c>
      <c r="C2" s="32">
        <f>IF(TRIM(Tabel22[[#This Row],[Datum]])&lt;&gt;"",Tabel22[[#This Row],[Datum]],"")</f>
        <v>45530</v>
      </c>
      <c r="D2" s="4">
        <v>45530</v>
      </c>
      <c r="F2" s="6" t="s">
        <v>15</v>
      </c>
    </row>
    <row r="3" spans="1:7" ht="28.5" customHeight="1">
      <c r="A3" s="2">
        <f>IF(TRIM(Tabel22[[#This Row],[Datum]])&lt;&gt;"",WEEKNUM(Tabel22[[#This Row],[Datum]],2),"")</f>
        <v>35</v>
      </c>
      <c r="B3" s="3">
        <f>IF(TRIM(Tabel22[[#This Row],[Datum]])&lt;&gt;"",(+Tabel22[[#This Row],[Datum]]-DATE(2024,8,27))/7,"")</f>
        <v>-0.14285714285714285</v>
      </c>
      <c r="C3" s="32">
        <f>IF(TRIM(Tabel22[[#This Row],[Datum]])&lt;&gt;"",Tabel22[[#This Row],[Datum]],"")</f>
        <v>45530</v>
      </c>
      <c r="D3" s="4">
        <v>45530</v>
      </c>
      <c r="F3" s="6" t="s">
        <v>610</v>
      </c>
    </row>
    <row r="4" spans="1:7" ht="28.5" customHeight="1">
      <c r="A4" s="2">
        <f>IF(TRIM(Tabel22[[#This Row],[Datum]])&lt;&gt;"",WEEKNUM(Tabel22[[#This Row],[Datum]],2),"")</f>
        <v>35</v>
      </c>
      <c r="B4" s="3">
        <f>IF(TRIM(Tabel22[[#This Row],[Datum]])&lt;&gt;"",(+Tabel22[[#This Row],[Datum]]-DATE(2024,8,27))/7,"")</f>
        <v>0</v>
      </c>
      <c r="C4" s="32">
        <f>IF(TRIM(Tabel22[[#This Row],[Datum]])&lt;&gt;"",Tabel22[[#This Row],[Datum]],"")</f>
        <v>45531</v>
      </c>
      <c r="D4" s="4">
        <v>45531</v>
      </c>
      <c r="F4" s="6" t="s">
        <v>610</v>
      </c>
    </row>
    <row r="5" spans="1:7" ht="28.5" customHeight="1">
      <c r="A5" s="2">
        <f>IF(TRIM(Tabel22[[#This Row],[Datum]])&lt;&gt;"",WEEKNUM(Tabel22[[#This Row],[Datum]],2),"")</f>
        <v>35</v>
      </c>
      <c r="B5" s="3">
        <f>IF(TRIM(Tabel22[[#This Row],[Datum]])&lt;&gt;"",(+Tabel22[[#This Row],[Datum]]-DATE(2024,8,27))/7,"")</f>
        <v>0.14285714285714285</v>
      </c>
      <c r="C5" s="32">
        <f>IF(TRIM(Tabel22[[#This Row],[Datum]])&lt;&gt;"",Tabel22[[#This Row],[Datum]],"")</f>
        <v>45532</v>
      </c>
      <c r="D5" s="4">
        <v>45532</v>
      </c>
      <c r="F5" s="6" t="s">
        <v>611</v>
      </c>
    </row>
    <row r="6" spans="1:7" ht="28.5" customHeight="1">
      <c r="A6" s="2">
        <f>IF(TRIM(Tabel22[[#This Row],[Datum]])&lt;&gt;"",WEEKNUM(Tabel22[[#This Row],[Datum]],2),"")</f>
        <v>35</v>
      </c>
      <c r="B6" s="3">
        <f>IF(TRIM(Tabel22[[#This Row],[Datum]])&lt;&gt;"",(+Tabel22[[#This Row],[Datum]]-DATE(2024,8,27))/7,"")</f>
        <v>0.2857142857142857</v>
      </c>
      <c r="C6" s="32">
        <f>IF(TRIM(Tabel22[[#This Row],[Datum]])&lt;&gt;"",Tabel22[[#This Row],[Datum]],"")</f>
        <v>45533</v>
      </c>
      <c r="D6" s="4">
        <v>45533</v>
      </c>
      <c r="F6" s="6" t="s">
        <v>610</v>
      </c>
    </row>
    <row r="7" spans="1:7" ht="28.5" customHeight="1">
      <c r="A7" s="2">
        <f>IF(TRIM(Tabel22[[#This Row],[Datum]])&lt;&gt;"",WEEKNUM(Tabel22[[#This Row],[Datum]],2),"")</f>
        <v>35</v>
      </c>
      <c r="B7" s="3">
        <f>IF(TRIM(Tabel22[[#This Row],[Datum]])&lt;&gt;"",(+Tabel22[[#This Row],[Datum]]-DATE(2024,8,27))/7,"")</f>
        <v>0.42857142857142855</v>
      </c>
      <c r="C7" s="32">
        <f>IF(TRIM(Tabel22[[#This Row],[Datum]])&lt;&gt;"",Tabel22[[#This Row],[Datum]],"")</f>
        <v>45534</v>
      </c>
      <c r="D7" s="4">
        <v>45534</v>
      </c>
      <c r="F7" s="6" t="s">
        <v>612</v>
      </c>
    </row>
    <row r="8" spans="1:7" ht="28.5" customHeight="1">
      <c r="A8" s="2">
        <f>IF(TRIM(Tabel22[[#This Row],[Datum]])&lt;&gt;"",WEEKNUM(Tabel22[[#This Row],[Datum]],2),"")</f>
        <v>35</v>
      </c>
      <c r="B8" s="3">
        <f>IF(TRIM(Tabel22[[#This Row],[Datum]])&lt;&gt;"",(+Tabel22[[#This Row],[Datum]]-DATE(2024,8,27))/7,"")</f>
        <v>0.42857142857142855</v>
      </c>
      <c r="C8" s="32">
        <f>IF(TRIM(Tabel22[[#This Row],[Datum]])&lt;&gt;"",Tabel22[[#This Row],[Datum]],"")</f>
        <v>45534</v>
      </c>
      <c r="D8" s="4">
        <v>45534</v>
      </c>
      <c r="F8" s="6" t="s">
        <v>13</v>
      </c>
    </row>
    <row r="9" spans="1:7" ht="28.5" customHeight="1">
      <c r="A9" s="2">
        <f>IF(TRIM(Tabel22[[#This Row],[Datum]])&lt;&gt;"",WEEKNUM(Tabel22[[#This Row],[Datum]],2),"")</f>
        <v>36</v>
      </c>
      <c r="B9" s="3">
        <f>IF(TRIM(Tabel22[[#This Row],[Datum]])&lt;&gt;"",(+Tabel22[[#This Row],[Datum]]-DATE(2024,8,27))/7,"")</f>
        <v>0.8571428571428571</v>
      </c>
      <c r="C9" s="32">
        <f>IF(TRIM(Tabel22[[#This Row],[Datum]])&lt;&gt;"",Tabel22[[#This Row],[Datum]],"")</f>
        <v>45537</v>
      </c>
      <c r="D9" s="4">
        <v>45537</v>
      </c>
      <c r="F9" s="6" t="s">
        <v>25</v>
      </c>
    </row>
    <row r="10" spans="1:7" ht="28.5" customHeight="1">
      <c r="A10" s="14">
        <f>IF(TRIM(Tabel22[[#This Row],[Datum]])&lt;&gt;"",WEEKNUM(Tabel22[[#This Row],[Datum]],2),"")</f>
        <v>36</v>
      </c>
      <c r="B10" s="15">
        <f>IF(TRIM(Tabel22[[#This Row],[Datum]])&lt;&gt;"",(+Tabel22[[#This Row],[Datum]]-DATE(2024,8,27))/7,"")</f>
        <v>0.8571428571428571</v>
      </c>
      <c r="C10" s="33">
        <f>IF(TRIM(Tabel22[[#This Row],[Datum]])&lt;&gt;"",Tabel22[[#This Row],[Datum]],"")</f>
        <v>45537</v>
      </c>
      <c r="D10" s="16">
        <v>45537</v>
      </c>
      <c r="E10" s="13"/>
      <c r="F10" s="26" t="s">
        <v>613</v>
      </c>
      <c r="G10" s="13" t="s">
        <v>91</v>
      </c>
    </row>
    <row r="11" spans="1:7" ht="28.5" customHeight="1">
      <c r="A11" s="14">
        <f>IF(TRIM(Tabel22[[#This Row],[Datum]])&lt;&gt;"",WEEKNUM(Tabel22[[#This Row],[Datum]],2),"")</f>
        <v>36</v>
      </c>
      <c r="B11" s="15">
        <f>IF(TRIM(Tabel22[[#This Row],[Datum]])&lt;&gt;"",(+Tabel22[[#This Row],[Datum]]-DATE(2024,8,27))/7,"")</f>
        <v>0.8571428571428571</v>
      </c>
      <c r="C11" s="33">
        <f>IF(TRIM(Tabel22[[#This Row],[Datum]])&lt;&gt;"",Tabel22[[#This Row],[Datum]],"")</f>
        <v>45537</v>
      </c>
      <c r="D11" s="16">
        <v>45537</v>
      </c>
      <c r="E11" s="13"/>
      <c r="F11" s="17" t="s">
        <v>614</v>
      </c>
      <c r="G11" s="13" t="s">
        <v>91</v>
      </c>
    </row>
    <row r="12" spans="1:7" ht="28.5" customHeight="1">
      <c r="A12" s="2">
        <f>IF(TRIM(Tabel22[[#This Row],[Datum]])&lt;&gt;"",WEEKNUM(Tabel22[[#This Row],[Datum]],2),"")</f>
        <v>36</v>
      </c>
      <c r="B12" s="3">
        <f>IF(TRIM(Tabel22[[#This Row],[Datum]])&lt;&gt;"",(+Tabel22[[#This Row],[Datum]]-DATE(2024,8,27))/7,"")</f>
        <v>0.8571428571428571</v>
      </c>
      <c r="C12" s="32">
        <f>IF(TRIM(Tabel22[[#This Row],[Datum]])&lt;&gt;"",Tabel22[[#This Row],[Datum]],"")</f>
        <v>45537</v>
      </c>
      <c r="D12" s="4">
        <v>45537</v>
      </c>
      <c r="F12" s="6" t="s">
        <v>615</v>
      </c>
    </row>
    <row r="13" spans="1:7" ht="28.5" customHeight="1">
      <c r="A13" s="2">
        <f>IF(TRIM(Tabel22[[#This Row],[Datum]])&lt;&gt;"",WEEKNUM(Tabel22[[#This Row],[Datum]],2),"")</f>
        <v>36</v>
      </c>
      <c r="B13" s="3">
        <f>IF(TRIM(Tabel22[[#This Row],[Datum]])&lt;&gt;"",(+Tabel22[[#This Row],[Datum]]-DATE(2024,8,27))/7,"")</f>
        <v>1</v>
      </c>
      <c r="C13" s="32">
        <f>IF(TRIM(Tabel22[[#This Row],[Datum]])&lt;&gt;"",Tabel22[[#This Row],[Datum]],"")</f>
        <v>45538</v>
      </c>
      <c r="D13" s="4">
        <v>45538</v>
      </c>
      <c r="F13" s="6" t="s">
        <v>616</v>
      </c>
      <c r="G13" s="5" t="s">
        <v>91</v>
      </c>
    </row>
    <row r="14" spans="1:7" ht="28.5" customHeight="1">
      <c r="A14" s="2">
        <f>IF(TRIM(Tabel22[[#This Row],[Datum]])&lt;&gt;"",WEEKNUM(Tabel22[[#This Row],[Datum]],2),"")</f>
        <v>36</v>
      </c>
      <c r="B14" s="3">
        <f>IF(TRIM(Tabel22[[#This Row],[Datum]])&lt;&gt;"",(+Tabel22[[#This Row],[Datum]]-DATE(2024,8,27))/7,"")</f>
        <v>1</v>
      </c>
      <c r="C14" s="32">
        <f>IF(TRIM(Tabel22[[#This Row],[Datum]])&lt;&gt;"",Tabel22[[#This Row],[Datum]],"")</f>
        <v>45538</v>
      </c>
      <c r="D14" s="4">
        <v>45538</v>
      </c>
      <c r="F14" s="6" t="s">
        <v>19</v>
      </c>
    </row>
    <row r="15" spans="1:7" ht="28.5" customHeight="1">
      <c r="A15" s="2">
        <f>IF(TRIM(Tabel22[[#This Row],[Datum]])&lt;&gt;"",WEEKNUM(Tabel22[[#This Row],[Datum]],2),"")</f>
        <v>36</v>
      </c>
      <c r="B15" s="3">
        <f>IF(TRIM(Tabel22[[#This Row],[Datum]])&lt;&gt;"",(+Tabel22[[#This Row],[Datum]]-DATE(2024,8,27))/7,"")</f>
        <v>1.1428571428571428</v>
      </c>
      <c r="C15" s="32">
        <f>IF(TRIM(Tabel22[[#This Row],[Datum]])&lt;&gt;"",Tabel22[[#This Row],[Datum]],"")</f>
        <v>45539</v>
      </c>
      <c r="D15" s="4">
        <v>45539</v>
      </c>
      <c r="F15" s="6" t="s">
        <v>455</v>
      </c>
      <c r="G15" s="5" t="s">
        <v>91</v>
      </c>
    </row>
    <row r="16" spans="1:7" ht="28.5" customHeight="1">
      <c r="A16" s="2">
        <f>IF(TRIM(Tabel22[[#This Row],[Datum]])&lt;&gt;"",WEEKNUM(Tabel22[[#This Row],[Datum]],2),"")</f>
        <v>36</v>
      </c>
      <c r="B16" s="3">
        <f>IF(TRIM(Tabel22[[#This Row],[Datum]])&lt;&gt;"",(+Tabel22[[#This Row],[Datum]]-DATE(2024,8,27))/7,"")</f>
        <v>1.2857142857142858</v>
      </c>
      <c r="C16" s="32">
        <f>IF(TRIM(Tabel22[[#This Row],[Datum]])&lt;&gt;"",Tabel22[[#This Row],[Datum]],"")</f>
        <v>45540</v>
      </c>
      <c r="D16" s="4">
        <v>45540</v>
      </c>
      <c r="F16" s="6" t="s">
        <v>617</v>
      </c>
      <c r="G16" s="5" t="s">
        <v>91</v>
      </c>
    </row>
    <row r="17" spans="1:7" ht="28.5" customHeight="1">
      <c r="A17" s="2">
        <f>IF(TRIM(Tabel22[[#This Row],[Datum]])&lt;&gt;"",WEEKNUM(Tabel22[[#This Row],[Datum]],2),"")</f>
        <v>36</v>
      </c>
      <c r="B17" s="3">
        <f>IF(TRIM(Tabel22[[#This Row],[Datum]])&lt;&gt;"",(+Tabel22[[#This Row],[Datum]]-DATE(2024,8,27))/7,"")</f>
        <v>1.2857142857142858</v>
      </c>
      <c r="C17" s="32">
        <f>IF(TRIM(Tabel22[[#This Row],[Datum]])&lt;&gt;"",Tabel22[[#This Row],[Datum]],"")</f>
        <v>45540</v>
      </c>
      <c r="D17" s="4">
        <v>45540</v>
      </c>
      <c r="F17" s="6" t="s">
        <v>618</v>
      </c>
      <c r="G17" s="5" t="s">
        <v>91</v>
      </c>
    </row>
    <row r="18" spans="1:7" ht="28.5" customHeight="1">
      <c r="A18" s="2">
        <f>IF(TRIM(Tabel22[[#This Row],[Datum]])&lt;&gt;"",WEEKNUM(Tabel22[[#This Row],[Datum]],2),"")</f>
        <v>36</v>
      </c>
      <c r="B18" s="3">
        <f>IF(TRIM(Tabel22[[#This Row],[Datum]])&lt;&gt;"",(+Tabel22[[#This Row],[Datum]]-DATE(2024,8,27))/7,"")</f>
        <v>1.2857142857142858</v>
      </c>
      <c r="C18" s="32">
        <f>IF(TRIM(Tabel22[[#This Row],[Datum]])&lt;&gt;"",Tabel22[[#This Row],[Datum]],"")</f>
        <v>45540</v>
      </c>
      <c r="D18" s="4">
        <v>45540</v>
      </c>
      <c r="F18" s="6" t="s">
        <v>619</v>
      </c>
      <c r="G18" s="5" t="s">
        <v>91</v>
      </c>
    </row>
    <row r="19" spans="1:7" ht="28.5" customHeight="1">
      <c r="A19" s="2">
        <f>IF(TRIM(Tabel22[[#This Row],[Datum]])&lt;&gt;"",WEEKNUM(Tabel22[[#This Row],[Datum]],2),"")</f>
        <v>36</v>
      </c>
      <c r="B19" s="3">
        <f>IF(TRIM(Tabel22[[#This Row],[Datum]])&lt;&gt;"",(+Tabel22[[#This Row],[Datum]]-DATE(2024,8,27))/7,"")</f>
        <v>1.4285714285714286</v>
      </c>
      <c r="C19" s="32">
        <f>IF(TRIM(Tabel22[[#This Row],[Datum]])&lt;&gt;"",Tabel22[[#This Row],[Datum]],"")</f>
        <v>45541</v>
      </c>
      <c r="D19" s="4">
        <v>45541</v>
      </c>
      <c r="F19" s="6" t="s">
        <v>620</v>
      </c>
      <c r="G19" s="5" t="s">
        <v>91</v>
      </c>
    </row>
    <row r="20" spans="1:7" ht="28.5" customHeight="1">
      <c r="A20" s="2">
        <f>IF(TRIM(Tabel22[[#This Row],[Datum]])&lt;&gt;"",WEEKNUM(Tabel22[[#This Row],[Datum]],2),"")</f>
        <v>37</v>
      </c>
      <c r="B20" s="3">
        <f>IF(TRIM(Tabel22[[#This Row],[Datum]])&lt;&gt;"",(+Tabel22[[#This Row],[Datum]]-DATE(2024,8,27))/7,"")</f>
        <v>1.8571428571428572</v>
      </c>
      <c r="C20" s="32">
        <f>IF(TRIM(Tabel22[[#This Row],[Datum]])&lt;&gt;"",Tabel22[[#This Row],[Datum]],"")</f>
        <v>45544</v>
      </c>
      <c r="D20" s="4">
        <v>45544</v>
      </c>
      <c r="F20" s="6" t="s">
        <v>31</v>
      </c>
    </row>
    <row r="21" spans="1:7" ht="28.5" customHeight="1">
      <c r="A21" s="2">
        <f>IF(TRIM(Tabel22[[#This Row],[Datum]])&lt;&gt;"",WEEKNUM(Tabel22[[#This Row],[Datum]],2),"")</f>
        <v>37</v>
      </c>
      <c r="B21" s="3">
        <f>IF(TRIM(Tabel22[[#This Row],[Datum]])&lt;&gt;"",(+Tabel22[[#This Row],[Datum]]-DATE(2024,8,27))/7,"")</f>
        <v>1.8571428571428572</v>
      </c>
      <c r="C21" s="32">
        <f>IF(TRIM(Tabel22[[#This Row],[Datum]])&lt;&gt;"",Tabel22[[#This Row],[Datum]],"")</f>
        <v>45544</v>
      </c>
      <c r="D21" s="4">
        <v>45544</v>
      </c>
      <c r="F21" s="6" t="s">
        <v>621</v>
      </c>
      <c r="G21" s="5" t="s">
        <v>91</v>
      </c>
    </row>
    <row r="22" spans="1:7" ht="28.5" customHeight="1">
      <c r="A22" s="14">
        <f>IF(TRIM(Tabel22[[#This Row],[Datum]])&lt;&gt;"",WEEKNUM(Tabel22[[#This Row],[Datum]],2),"")</f>
        <v>37</v>
      </c>
      <c r="B22" s="15">
        <f>IF(TRIM(Tabel22[[#This Row],[Datum]])&lt;&gt;"",(+Tabel22[[#This Row],[Datum]]-DATE(2024,8,27))/7,"")</f>
        <v>1.8571428571428572</v>
      </c>
      <c r="C22" s="33">
        <f>IF(TRIM(Tabel22[[#This Row],[Datum]])&lt;&gt;"",Tabel22[[#This Row],[Datum]],"")</f>
        <v>45544</v>
      </c>
      <c r="D22" s="16">
        <v>45544</v>
      </c>
      <c r="E22" s="13"/>
      <c r="F22" s="17" t="s">
        <v>622</v>
      </c>
      <c r="G22" s="13"/>
    </row>
    <row r="23" spans="1:7" ht="28.5" customHeight="1">
      <c r="A23" s="2">
        <f>IF(TRIM(Tabel22[[#This Row],[Datum]])&lt;&gt;"",WEEKNUM(Tabel22[[#This Row],[Datum]],2),"")</f>
        <v>37</v>
      </c>
      <c r="B23" s="3">
        <f>IF(TRIM(Tabel22[[#This Row],[Datum]])&lt;&gt;"",(+Tabel22[[#This Row],[Datum]]-DATE(2024,8,27))/7,"")</f>
        <v>2</v>
      </c>
      <c r="C23" s="32">
        <f>IF(TRIM(Tabel22[[#This Row],[Datum]])&lt;&gt;"",Tabel22[[#This Row],[Datum]],"")</f>
        <v>45545</v>
      </c>
      <c r="D23" s="4">
        <v>45545</v>
      </c>
      <c r="F23" s="6" t="s">
        <v>623</v>
      </c>
      <c r="G23" s="5" t="s">
        <v>91</v>
      </c>
    </row>
    <row r="24" spans="1:7" ht="28.5" customHeight="1">
      <c r="A24" s="2">
        <f>IF(TRIM(Tabel22[[#This Row],[Datum]])&lt;&gt;"",WEEKNUM(Tabel22[[#This Row],[Datum]],2),"")</f>
        <v>37</v>
      </c>
      <c r="B24" s="3">
        <f>IF(TRIM(Tabel22[[#This Row],[Datum]])&lt;&gt;"",(+Tabel22[[#This Row],[Datum]]-DATE(2024,8,27))/7,"")</f>
        <v>2</v>
      </c>
      <c r="C24" s="32">
        <f>IF(TRIM(Tabel22[[#This Row],[Datum]])&lt;&gt;"",Tabel22[[#This Row],[Datum]],"")</f>
        <v>45545</v>
      </c>
      <c r="D24" s="4">
        <v>45545</v>
      </c>
      <c r="F24" s="6" t="s">
        <v>624</v>
      </c>
    </row>
    <row r="25" spans="1:7" ht="28.5" customHeight="1">
      <c r="A25" s="2">
        <f>IF(TRIM(Tabel22[[#This Row],[Datum]])&lt;&gt;"",WEEKNUM(Tabel22[[#This Row],[Datum]],2),"")</f>
        <v>37</v>
      </c>
      <c r="B25" s="3">
        <f>IF(TRIM(Tabel22[[#This Row],[Datum]])&lt;&gt;"",(+Tabel22[[#This Row],[Datum]]-DATE(2024,8,27))/7,"")</f>
        <v>2.1428571428571428</v>
      </c>
      <c r="C25" s="32">
        <f>IF(TRIM(Tabel22[[#This Row],[Datum]])&lt;&gt;"",Tabel22[[#This Row],[Datum]],"")</f>
        <v>45546</v>
      </c>
      <c r="D25" s="4">
        <v>45546</v>
      </c>
      <c r="F25" s="6" t="s">
        <v>625</v>
      </c>
      <c r="G25" s="5" t="s">
        <v>91</v>
      </c>
    </row>
    <row r="26" spans="1:7" ht="28.5" customHeight="1">
      <c r="A26" s="2">
        <f>IF(TRIM(Tabel22[[#This Row],[Datum]])&lt;&gt;"",WEEKNUM(Tabel22[[#This Row],[Datum]],2),"")</f>
        <v>37</v>
      </c>
      <c r="B26" s="3">
        <f>IF(TRIM(Tabel22[[#This Row],[Datum]])&lt;&gt;"",(+Tabel22[[#This Row],[Datum]]-DATE(2024,8,27))/7,"")</f>
        <v>2.2857142857142856</v>
      </c>
      <c r="C26" s="32">
        <f>IF(TRIM(Tabel22[[#This Row],[Datum]])&lt;&gt;"",Tabel22[[#This Row],[Datum]],"")</f>
        <v>45547</v>
      </c>
      <c r="D26" s="4">
        <v>45547</v>
      </c>
      <c r="F26" s="6" t="s">
        <v>625</v>
      </c>
      <c r="G26" s="5" t="s">
        <v>91</v>
      </c>
    </row>
    <row r="27" spans="1:7" ht="28.5" customHeight="1">
      <c r="A27" s="2">
        <f>IF(TRIM(Tabel22[[#This Row],[Datum]])&lt;&gt;"",WEEKNUM(Tabel22[[#This Row],[Datum]],2),"")</f>
        <v>37</v>
      </c>
      <c r="B27" s="3">
        <f>IF(TRIM(Tabel22[[#This Row],[Datum]])&lt;&gt;"",(+Tabel22[[#This Row],[Datum]]-DATE(2024,8,27))/7,"")</f>
        <v>2.4285714285714284</v>
      </c>
      <c r="C27" s="32">
        <f>IF(TRIM(Tabel22[[#This Row],[Datum]])&lt;&gt;"",Tabel22[[#This Row],[Datum]],"")</f>
        <v>45548</v>
      </c>
      <c r="D27" s="4">
        <v>45548</v>
      </c>
      <c r="F27" s="6" t="s">
        <v>625</v>
      </c>
      <c r="G27" s="5" t="s">
        <v>91</v>
      </c>
    </row>
    <row r="28" spans="1:7" ht="28.5" customHeight="1">
      <c r="A28" s="2">
        <f>IF(TRIM(Tabel22[[#This Row],[Datum]])&lt;&gt;"",WEEKNUM(Tabel22[[#This Row],[Datum]],2),"")</f>
        <v>37</v>
      </c>
      <c r="B28" s="3">
        <f>IF(TRIM(Tabel22[[#This Row],[Datum]])&lt;&gt;"",(+Tabel22[[#This Row],[Datum]]-DATE(2024,8,27))/7,"")</f>
        <v>2.4285714285714284</v>
      </c>
      <c r="C28" s="32">
        <f>IF(TRIM(Tabel22[[#This Row],[Datum]])&lt;&gt;"",Tabel22[[#This Row],[Datum]],"")</f>
        <v>45548</v>
      </c>
      <c r="D28" s="4">
        <v>45548</v>
      </c>
      <c r="F28" s="6" t="s">
        <v>626</v>
      </c>
      <c r="G28" s="5" t="s">
        <v>91</v>
      </c>
    </row>
    <row r="29" spans="1:7" ht="28.5" customHeight="1">
      <c r="A29" s="2">
        <f>IF(TRIM(Tabel22[[#This Row],[Datum]])&lt;&gt;"",WEEKNUM(Tabel22[[#This Row],[Datum]],2),"")</f>
        <v>38</v>
      </c>
      <c r="B29" s="3">
        <f>IF(TRIM(Tabel22[[#This Row],[Datum]])&lt;&gt;"",(+Tabel22[[#This Row],[Datum]]-DATE(2024,8,27))/7,"")</f>
        <v>2.8571428571428572</v>
      </c>
      <c r="C29" s="32">
        <f>IF(TRIM(Tabel22[[#This Row],[Datum]])&lt;&gt;"",Tabel22[[#This Row],[Datum]],"")</f>
        <v>45551</v>
      </c>
      <c r="D29" s="4">
        <v>45551</v>
      </c>
      <c r="F29" s="6" t="s">
        <v>37</v>
      </c>
    </row>
    <row r="30" spans="1:7" ht="28.5" customHeight="1">
      <c r="A30" s="14">
        <f>IF(TRIM(Tabel22[[#This Row],[Datum]])&lt;&gt;"",WEEKNUM(Tabel22[[#This Row],[Datum]],2),"")</f>
        <v>38</v>
      </c>
      <c r="B30" s="15">
        <f>IF(TRIM(Tabel22[[#This Row],[Datum]])&lt;&gt;"",(+Tabel22[[#This Row],[Datum]]-DATE(2024,8,27))/7,"")</f>
        <v>2.8571428571428572</v>
      </c>
      <c r="C30" s="33">
        <f>IF(TRIM(Tabel22[[#This Row],[Datum]])&lt;&gt;"",Tabel22[[#This Row],[Datum]],"")</f>
        <v>45551</v>
      </c>
      <c r="D30" s="16">
        <v>45551</v>
      </c>
      <c r="E30" s="13"/>
      <c r="F30" s="17" t="s">
        <v>627</v>
      </c>
      <c r="G30" s="13" t="s">
        <v>91</v>
      </c>
    </row>
    <row r="31" spans="1:7" ht="28.5" customHeight="1">
      <c r="A31" s="2">
        <f>IF(TRIM(Tabel22[[#This Row],[Datum]])&lt;&gt;"",WEEKNUM(Tabel22[[#This Row],[Datum]],2),"")</f>
        <v>38</v>
      </c>
      <c r="B31" s="3">
        <f>IF(TRIM(Tabel22[[#This Row],[Datum]])&lt;&gt;"",(+Tabel22[[#This Row],[Datum]]-DATE(2024,8,27))/7,"")</f>
        <v>2.8571428571428572</v>
      </c>
      <c r="C31" s="32">
        <f>IF(TRIM(Tabel22[[#This Row],[Datum]])&lt;&gt;"",Tabel22[[#This Row],[Datum]],"")</f>
        <v>45551</v>
      </c>
      <c r="D31" s="4">
        <v>45551</v>
      </c>
      <c r="F31" s="6" t="s">
        <v>628</v>
      </c>
      <c r="G31" s="5" t="s">
        <v>91</v>
      </c>
    </row>
    <row r="32" spans="1:7" ht="28.5" customHeight="1">
      <c r="A32" s="2">
        <f>IF(TRIM(Tabel22[[#This Row],[Datum]])&lt;&gt;"",WEEKNUM(Tabel22[[#This Row],[Datum]],2),"")</f>
        <v>38</v>
      </c>
      <c r="B32" s="3">
        <f>IF(TRIM(Tabel22[[#This Row],[Datum]])&lt;&gt;"",(+Tabel22[[#This Row],[Datum]]-DATE(2024,8,27))/7,"")</f>
        <v>3</v>
      </c>
      <c r="C32" s="32">
        <f>IF(TRIM(Tabel22[[#This Row],[Datum]])&lt;&gt;"",Tabel22[[#This Row],[Datum]],"")</f>
        <v>45552</v>
      </c>
      <c r="D32" s="4">
        <v>45552</v>
      </c>
      <c r="F32" s="6" t="s">
        <v>628</v>
      </c>
      <c r="G32" s="5" t="s">
        <v>91</v>
      </c>
    </row>
    <row r="33" spans="1:7" ht="28.5" customHeight="1">
      <c r="A33" s="2">
        <f>IF(TRIM(Tabel22[[#This Row],[Datum]])&lt;&gt;"",WEEKNUM(Tabel22[[#This Row],[Datum]],2),"")</f>
        <v>38</v>
      </c>
      <c r="B33" s="3">
        <f>IF(TRIM(Tabel22[[#This Row],[Datum]])&lt;&gt;"",(+Tabel22[[#This Row],[Datum]]-DATE(2024,8,27))/7,"")</f>
        <v>3</v>
      </c>
      <c r="C33" s="32">
        <f>IF(TRIM(Tabel22[[#This Row],[Datum]])&lt;&gt;"",Tabel22[[#This Row],[Datum]],"")</f>
        <v>45552</v>
      </c>
      <c r="D33" s="4">
        <v>45552</v>
      </c>
      <c r="F33" s="6" t="s">
        <v>629</v>
      </c>
      <c r="G33" s="5" t="s">
        <v>91</v>
      </c>
    </row>
    <row r="34" spans="1:7" ht="28.5" customHeight="1">
      <c r="A34" s="2">
        <f>IF(TRIM(Tabel22[[#This Row],[Datum]])&lt;&gt;"",WEEKNUM(Tabel22[[#This Row],[Datum]],2),"")</f>
        <v>38</v>
      </c>
      <c r="B34" s="3">
        <f>IF(TRIM(Tabel22[[#This Row],[Datum]])&lt;&gt;"",(+Tabel22[[#This Row],[Datum]]-DATE(2024,8,27))/7,"")</f>
        <v>3</v>
      </c>
      <c r="C34" s="32">
        <f>IF(TRIM(Tabel22[[#This Row],[Datum]])&lt;&gt;"",Tabel22[[#This Row],[Datum]],"")</f>
        <v>45552</v>
      </c>
      <c r="D34" s="4">
        <v>45552</v>
      </c>
      <c r="F34" s="6" t="s">
        <v>630</v>
      </c>
    </row>
    <row r="35" spans="1:7" ht="28.5" customHeight="1">
      <c r="A35" s="2">
        <f>IF(TRIM(Tabel22[[#This Row],[Datum]])&lt;&gt;"",WEEKNUM(Tabel22[[#This Row],[Datum]],2),"")</f>
        <v>38</v>
      </c>
      <c r="B35" s="3">
        <f>IF(TRIM(Tabel22[[#This Row],[Datum]])&lt;&gt;"",(+Tabel22[[#This Row],[Datum]]-DATE(2024,8,27))/7,"")</f>
        <v>3.1428571428571428</v>
      </c>
      <c r="C35" s="32">
        <f>IF(TRIM(Tabel22[[#This Row],[Datum]])&lt;&gt;"",Tabel22[[#This Row],[Datum]],"")</f>
        <v>45553</v>
      </c>
      <c r="D35" s="4">
        <v>45553</v>
      </c>
      <c r="F35" s="6" t="s">
        <v>631</v>
      </c>
      <c r="G35" s="5" t="s">
        <v>632</v>
      </c>
    </row>
    <row r="36" spans="1:7" ht="28.5" customHeight="1">
      <c r="A36" s="2">
        <f>IF(TRIM(Tabel22[[#This Row],[Datum]])&lt;&gt;"",WEEKNUM(Tabel22[[#This Row],[Datum]],2),"")</f>
        <v>38</v>
      </c>
      <c r="B36" s="3">
        <f>IF(TRIM(Tabel22[[#This Row],[Datum]])&lt;&gt;"",(+Tabel22[[#This Row],[Datum]]-DATE(2024,8,27))/7,"")</f>
        <v>3.1428571428571428</v>
      </c>
      <c r="C36" s="32">
        <f>IF(TRIM(Tabel22[[#This Row],[Datum]])&lt;&gt;"",Tabel22[[#This Row],[Datum]],"")</f>
        <v>45553</v>
      </c>
      <c r="D36" s="4">
        <v>45553</v>
      </c>
      <c r="F36" s="6" t="s">
        <v>633</v>
      </c>
      <c r="G36" s="5" t="s">
        <v>91</v>
      </c>
    </row>
    <row r="37" spans="1:7" ht="28.5" customHeight="1">
      <c r="A37" s="2">
        <f>IF(TRIM(Tabel22[[#This Row],[Datum]])&lt;&gt;"",WEEKNUM(Tabel22[[#This Row],[Datum]],2),"")</f>
        <v>38</v>
      </c>
      <c r="B37" s="3">
        <f>IF(TRIM(Tabel22[[#This Row],[Datum]])&lt;&gt;"",(+Tabel22[[#This Row],[Datum]]-DATE(2024,8,27))/7,"")</f>
        <v>3.1428571428571428</v>
      </c>
      <c r="C37" s="32">
        <f>IF(TRIM(Tabel22[[#This Row],[Datum]])&lt;&gt;"",Tabel22[[#This Row],[Datum]],"")</f>
        <v>45553</v>
      </c>
      <c r="D37" s="4">
        <v>45553</v>
      </c>
      <c r="F37" s="6" t="s">
        <v>634</v>
      </c>
      <c r="G37" s="5" t="s">
        <v>91</v>
      </c>
    </row>
    <row r="38" spans="1:7" ht="28.5" customHeight="1">
      <c r="A38" s="2">
        <f>IF(TRIM(Tabel22[[#This Row],[Datum]])&lt;&gt;"",WEEKNUM(Tabel22[[#This Row],[Datum]],2),"")</f>
        <v>38</v>
      </c>
      <c r="B38" s="3">
        <f>IF(TRIM(Tabel22[[#This Row],[Datum]])&lt;&gt;"",(+Tabel22[[#This Row],[Datum]]-DATE(2024,8,27))/7,"")</f>
        <v>3.2857142857142856</v>
      </c>
      <c r="C38" s="32">
        <f>IF(TRIM(Tabel22[[#This Row],[Datum]])&lt;&gt;"",Tabel22[[#This Row],[Datum]],"")</f>
        <v>45554</v>
      </c>
      <c r="D38" s="4">
        <v>45554</v>
      </c>
      <c r="F38" s="6" t="s">
        <v>633</v>
      </c>
      <c r="G38" s="5" t="s">
        <v>91</v>
      </c>
    </row>
    <row r="39" spans="1:7" ht="28.5" customHeight="1">
      <c r="A39" s="2">
        <f>IF(TRIM(Tabel22[[#This Row],[Datum]])&lt;&gt;"",WEEKNUM(Tabel22[[#This Row],[Datum]],2),"")</f>
        <v>38</v>
      </c>
      <c r="B39" s="3">
        <f>IF(TRIM(Tabel22[[#This Row],[Datum]])&lt;&gt;"",(+Tabel22[[#This Row],[Datum]]-DATE(2024,8,27))/7,"")</f>
        <v>3.2857142857142856</v>
      </c>
      <c r="C39" s="32">
        <f>IF(TRIM(Tabel22[[#This Row],[Datum]])&lt;&gt;"",Tabel22[[#This Row],[Datum]],"")</f>
        <v>45554</v>
      </c>
      <c r="D39" s="4">
        <v>45554</v>
      </c>
      <c r="F39" s="6" t="s">
        <v>635</v>
      </c>
      <c r="G39" s="5" t="s">
        <v>91</v>
      </c>
    </row>
    <row r="40" spans="1:7" ht="28.5" customHeight="1">
      <c r="A40" s="2">
        <f>IF(TRIM(Tabel22[[#This Row],[Datum]])&lt;&gt;"",WEEKNUM(Tabel22[[#This Row],[Datum]],2),"")</f>
        <v>38</v>
      </c>
      <c r="B40" s="3">
        <f>IF(TRIM(Tabel22[[#This Row],[Datum]])&lt;&gt;"",(+Tabel22[[#This Row],[Datum]]-DATE(2024,8,27))/7,"")</f>
        <v>3.2857142857142856</v>
      </c>
      <c r="C40" s="32">
        <f>IF(TRIM(Tabel22[[#This Row],[Datum]])&lt;&gt;"",Tabel22[[#This Row],[Datum]],"")</f>
        <v>45554</v>
      </c>
      <c r="D40" s="4">
        <v>45554</v>
      </c>
      <c r="F40" s="6" t="s">
        <v>636</v>
      </c>
      <c r="G40" s="5" t="s">
        <v>91</v>
      </c>
    </row>
    <row r="41" spans="1:7" ht="28.5" customHeight="1">
      <c r="A41" s="2">
        <f>IF(TRIM(Tabel22[[#This Row],[Datum]])&lt;&gt;"",WEEKNUM(Tabel22[[#This Row],[Datum]],2),"")</f>
        <v>38</v>
      </c>
      <c r="B41" s="3">
        <f>IF(TRIM(Tabel22[[#This Row],[Datum]])&lt;&gt;"",(+Tabel22[[#This Row],[Datum]]-DATE(2024,8,27))/7,"")</f>
        <v>3.4285714285714284</v>
      </c>
      <c r="C41" s="32">
        <f>IF(TRIM(Tabel22[[#This Row],[Datum]])&lt;&gt;"",Tabel22[[#This Row],[Datum]],"")</f>
        <v>45555</v>
      </c>
      <c r="D41" s="4">
        <v>45555</v>
      </c>
      <c r="F41" s="6" t="s">
        <v>633</v>
      </c>
      <c r="G41" s="5" t="s">
        <v>91</v>
      </c>
    </row>
    <row r="42" spans="1:7" ht="28.5" customHeight="1">
      <c r="A42" s="2">
        <f>IF(TRIM(Tabel22[[#This Row],[Datum]])&lt;&gt;"",WEEKNUM(Tabel22[[#This Row],[Datum]],2),"")</f>
        <v>38</v>
      </c>
      <c r="B42" s="3">
        <f>IF(TRIM(Tabel22[[#This Row],[Datum]])&lt;&gt;"",(+Tabel22[[#This Row],[Datum]]-DATE(2024,8,27))/7,"")</f>
        <v>3.5714285714285716</v>
      </c>
      <c r="C42" s="32">
        <f>IF(TRIM(Tabel22[[#This Row],[Datum]])&lt;&gt;"",Tabel22[[#This Row],[Datum]],"")</f>
        <v>45556</v>
      </c>
      <c r="D42" s="4">
        <v>45556</v>
      </c>
      <c r="F42" s="6" t="s">
        <v>637</v>
      </c>
      <c r="G42" s="5" t="s">
        <v>91</v>
      </c>
    </row>
    <row r="43" spans="1:7" ht="28.5" customHeight="1">
      <c r="A43" s="2">
        <f>IF(TRIM(Tabel22[[#This Row],[Datum]])&lt;&gt;"",WEEKNUM(Tabel22[[#This Row],[Datum]],2),"")</f>
        <v>39</v>
      </c>
      <c r="B43" s="3">
        <f>IF(TRIM(Tabel22[[#This Row],[Datum]])&lt;&gt;"",(+Tabel22[[#This Row],[Datum]]-DATE(2024,8,27))/7,"")</f>
        <v>3.8571428571428572</v>
      </c>
      <c r="C43" s="32">
        <f>IF(TRIM(Tabel22[[#This Row],[Datum]])&lt;&gt;"",Tabel22[[#This Row],[Datum]],"")</f>
        <v>45558</v>
      </c>
      <c r="D43" s="4">
        <v>45558</v>
      </c>
      <c r="F43" s="6" t="s">
        <v>44</v>
      </c>
    </row>
    <row r="44" spans="1:7" ht="28.5" customHeight="1">
      <c r="A44" s="2">
        <f>IF(TRIM(Tabel22[[#This Row],[Datum]])&lt;&gt;"",WEEKNUM(Tabel22[[#This Row],[Datum]],2),"")</f>
        <v>39</v>
      </c>
      <c r="B44" s="3">
        <f>IF(TRIM(Tabel22[[#This Row],[Datum]])&lt;&gt;"",(+Tabel22[[#This Row],[Datum]]-DATE(2024,8,27))/7,"")</f>
        <v>3.8571428571428572</v>
      </c>
      <c r="C44" s="32">
        <f>IF(TRIM(Tabel22[[#This Row],[Datum]])&lt;&gt;"",Tabel22[[#This Row],[Datum]],"")</f>
        <v>45558</v>
      </c>
      <c r="D44" s="4">
        <v>45558</v>
      </c>
      <c r="F44" s="6" t="s">
        <v>638</v>
      </c>
    </row>
    <row r="45" spans="1:7" ht="28.5" customHeight="1">
      <c r="A45" s="2">
        <f>IF(TRIM(Tabel22[[#This Row],[Datum]])&lt;&gt;"",WEEKNUM(Tabel22[[#This Row],[Datum]],2),"")</f>
        <v>39</v>
      </c>
      <c r="B45" s="3">
        <f>IF(TRIM(Tabel22[[#This Row],[Datum]])&lt;&gt;"",(+Tabel22[[#This Row],[Datum]]-DATE(2024,8,27))/7,"")</f>
        <v>4</v>
      </c>
      <c r="C45" s="32">
        <f>IF(TRIM(Tabel22[[#This Row],[Datum]])&lt;&gt;"",Tabel22[[#This Row],[Datum]],"")</f>
        <v>45559</v>
      </c>
      <c r="D45" s="4">
        <v>45559</v>
      </c>
      <c r="F45" s="6" t="s">
        <v>639</v>
      </c>
      <c r="G45" s="5" t="s">
        <v>91</v>
      </c>
    </row>
    <row r="46" spans="1:7" ht="28.5" customHeight="1">
      <c r="A46" s="2">
        <f>IF(TRIM(Tabel22[[#This Row],[Datum]])&lt;&gt;"",WEEKNUM(Tabel22[[#This Row],[Datum]],2),"")</f>
        <v>39</v>
      </c>
      <c r="B46" s="3">
        <f>IF(TRIM(Tabel22[[#This Row],[Datum]])&lt;&gt;"",(+Tabel22[[#This Row],[Datum]]-DATE(2024,8,27))/7,"")</f>
        <v>4</v>
      </c>
      <c r="C46" s="32">
        <f>IF(TRIM(Tabel22[[#This Row],[Datum]])&lt;&gt;"",Tabel22[[#This Row],[Datum]],"")</f>
        <v>45559</v>
      </c>
      <c r="D46" s="4">
        <v>45559</v>
      </c>
      <c r="F46" s="6" t="s">
        <v>640</v>
      </c>
    </row>
    <row r="47" spans="1:7" ht="28.5" customHeight="1">
      <c r="A47" s="2">
        <f>IF(TRIM(Tabel22[[#This Row],[Datum]])&lt;&gt;"",WEEKNUM(Tabel22[[#This Row],[Datum]],2),"")</f>
        <v>39</v>
      </c>
      <c r="B47" s="3">
        <f>IF(TRIM(Tabel22[[#This Row],[Datum]])&lt;&gt;"",(+Tabel22[[#This Row],[Datum]]-DATE(2024,8,27))/7,"")</f>
        <v>4</v>
      </c>
      <c r="C47" s="32">
        <f>IF(TRIM(Tabel22[[#This Row],[Datum]])&lt;&gt;"",Tabel22[[#This Row],[Datum]],"")</f>
        <v>45559</v>
      </c>
      <c r="D47" s="4">
        <v>45559</v>
      </c>
      <c r="F47" s="6" t="s">
        <v>638</v>
      </c>
    </row>
    <row r="48" spans="1:7" ht="28.5" customHeight="1">
      <c r="A48" s="2">
        <f>IF(TRIM(Tabel22[[#This Row],[Datum]])&lt;&gt;"",WEEKNUM(Tabel22[[#This Row],[Datum]],2),"")</f>
        <v>39</v>
      </c>
      <c r="B48" s="3">
        <f>IF(TRIM(Tabel22[[#This Row],[Datum]])&lt;&gt;"",(+Tabel22[[#This Row],[Datum]]-DATE(2024,8,27))/7,"")</f>
        <v>4.1428571428571432</v>
      </c>
      <c r="C48" s="32">
        <f>IF(TRIM(Tabel22[[#This Row],[Datum]])&lt;&gt;"",Tabel22[[#This Row],[Datum]],"")</f>
        <v>45560</v>
      </c>
      <c r="D48" s="4">
        <v>45560</v>
      </c>
      <c r="F48" s="6" t="s">
        <v>641</v>
      </c>
      <c r="G48" s="5" t="s">
        <v>91</v>
      </c>
    </row>
    <row r="49" spans="1:7" ht="28.5" customHeight="1">
      <c r="A49" s="2">
        <f>IF(TRIM(Tabel22[[#This Row],[Datum]])&lt;&gt;"",WEEKNUM(Tabel22[[#This Row],[Datum]],2),"")</f>
        <v>39</v>
      </c>
      <c r="B49" s="3">
        <f>IF(TRIM(Tabel22[[#This Row],[Datum]])&lt;&gt;"",(+Tabel22[[#This Row],[Datum]]-DATE(2024,8,27))/7,"")</f>
        <v>4.1428571428571432</v>
      </c>
      <c r="C49" s="32">
        <f>IF(TRIM(Tabel22[[#This Row],[Datum]])&lt;&gt;"",Tabel22[[#This Row],[Datum]],"")</f>
        <v>45560</v>
      </c>
      <c r="D49" s="4">
        <v>45560</v>
      </c>
      <c r="F49" s="6" t="s">
        <v>638</v>
      </c>
    </row>
    <row r="50" spans="1:7" ht="28.5" customHeight="1">
      <c r="A50" s="2">
        <f>IF(TRIM(Tabel22[[#This Row],[Datum]])&lt;&gt;"",WEEKNUM(Tabel22[[#This Row],[Datum]],2),"")</f>
        <v>39</v>
      </c>
      <c r="B50" s="3">
        <f>IF(TRIM(Tabel22[[#This Row],[Datum]])&lt;&gt;"",(+Tabel22[[#This Row],[Datum]]-DATE(2024,8,27))/7,"")</f>
        <v>4.2857142857142856</v>
      </c>
      <c r="C50" s="32">
        <f>IF(TRIM(Tabel22[[#This Row],[Datum]])&lt;&gt;"",Tabel22[[#This Row],[Datum]],"")</f>
        <v>45561</v>
      </c>
      <c r="D50" s="4">
        <v>45561</v>
      </c>
      <c r="F50" s="6" t="s">
        <v>638</v>
      </c>
    </row>
    <row r="51" spans="1:7" ht="28.5" customHeight="1">
      <c r="A51" s="2">
        <f>IF(TRIM(Tabel22[[#This Row],[Datum]])&lt;&gt;"",WEEKNUM(Tabel22[[#This Row],[Datum]],2),"")</f>
        <v>39</v>
      </c>
      <c r="B51" s="3">
        <f>IF(TRIM(Tabel22[[#This Row],[Datum]])&lt;&gt;"",(+Tabel22[[#This Row],[Datum]]-DATE(2024,8,27))/7,"")</f>
        <v>4.4285714285714288</v>
      </c>
      <c r="C51" s="32">
        <f>IF(TRIM(Tabel22[[#This Row],[Datum]])&lt;&gt;"",Tabel22[[#This Row],[Datum]],"")</f>
        <v>45562</v>
      </c>
      <c r="D51" s="4">
        <v>45562</v>
      </c>
      <c r="F51" s="6" t="s">
        <v>642</v>
      </c>
    </row>
    <row r="52" spans="1:7" ht="28.5" customHeight="1">
      <c r="A52" s="2">
        <f>IF(TRIM(Tabel22[[#This Row],[Datum]])&lt;&gt;"",WEEKNUM(Tabel22[[#This Row],[Datum]],2),"")</f>
        <v>40</v>
      </c>
      <c r="B52" s="3">
        <f>IF(TRIM(Tabel22[[#This Row],[Datum]])&lt;&gt;"",(+Tabel22[[#This Row],[Datum]]-DATE(2024,8,27))/7,"")</f>
        <v>4.8571428571428568</v>
      </c>
      <c r="C52" s="32">
        <f>IF(TRIM(Tabel22[[#This Row],[Datum]])&lt;&gt;"",Tabel22[[#This Row],[Datum]],"")</f>
        <v>45565</v>
      </c>
      <c r="D52" s="4">
        <v>45565</v>
      </c>
      <c r="F52" s="6" t="s">
        <v>643</v>
      </c>
    </row>
    <row r="53" spans="1:7" ht="28.5" customHeight="1">
      <c r="A53" s="2">
        <f>IF(TRIM(Tabel22[[#This Row],[Datum]])&lt;&gt;"",WEEKNUM(Tabel22[[#This Row],[Datum]],2),"")</f>
        <v>40</v>
      </c>
      <c r="B53" s="3">
        <f>IF(TRIM(Tabel22[[#This Row],[Datum]])&lt;&gt;"",(+Tabel22[[#This Row],[Datum]]-DATE(2024,8,27))/7,"")</f>
        <v>4.8571428571428568</v>
      </c>
      <c r="C53" s="32">
        <f>IF(TRIM(Tabel22[[#This Row],[Datum]])&lt;&gt;"",Tabel22[[#This Row],[Datum]],"")</f>
        <v>45565</v>
      </c>
      <c r="D53" s="4">
        <v>45565</v>
      </c>
      <c r="F53" s="6" t="s">
        <v>642</v>
      </c>
    </row>
    <row r="54" spans="1:7" ht="28.5" customHeight="1">
      <c r="A54" s="2">
        <f>IF(TRIM(Tabel22[[#This Row],[Datum]])&lt;&gt;"",WEEKNUM(Tabel22[[#This Row],[Datum]],2),"")</f>
        <v>40</v>
      </c>
      <c r="B54" s="3">
        <f>IF(TRIM(Tabel22[[#This Row],[Datum]])&lt;&gt;"",(+Tabel22[[#This Row],[Datum]]-DATE(2024,8,27))/7,"")</f>
        <v>5</v>
      </c>
      <c r="C54" s="32">
        <f>IF(TRIM(Tabel22[[#This Row],[Datum]])&lt;&gt;"",Tabel22[[#This Row],[Datum]],"")</f>
        <v>45566</v>
      </c>
      <c r="D54" s="4">
        <v>45566</v>
      </c>
      <c r="F54" s="6" t="s">
        <v>630</v>
      </c>
    </row>
    <row r="55" spans="1:7" ht="28.5" customHeight="1">
      <c r="A55" s="2">
        <f>IF(TRIM(Tabel22[[#This Row],[Datum]])&lt;&gt;"",WEEKNUM(Tabel22[[#This Row],[Datum]],2),"")</f>
        <v>40</v>
      </c>
      <c r="B55" s="3">
        <f>IF(TRIM(Tabel22[[#This Row],[Datum]])&lt;&gt;"",(+Tabel22[[#This Row],[Datum]]-DATE(2024,8,27))/7,"")</f>
        <v>5</v>
      </c>
      <c r="C55" s="32">
        <f>IF(TRIM(Tabel22[[#This Row],[Datum]])&lt;&gt;"",Tabel22[[#This Row],[Datum]],"")</f>
        <v>45566</v>
      </c>
      <c r="D55" s="4">
        <v>45566</v>
      </c>
      <c r="F55" s="6" t="s">
        <v>638</v>
      </c>
    </row>
    <row r="56" spans="1:7" ht="28.5" customHeight="1">
      <c r="A56" s="2">
        <f>IF(TRIM(Tabel22[[#This Row],[Datum]])&lt;&gt;"",WEEKNUM(Tabel22[[#This Row],[Datum]],2),"")</f>
        <v>40</v>
      </c>
      <c r="B56" s="3">
        <f>IF(TRIM(Tabel22[[#This Row],[Datum]])&lt;&gt;"",(+Tabel22[[#This Row],[Datum]]-DATE(2024,8,27))/7,"")</f>
        <v>5.1428571428571432</v>
      </c>
      <c r="C56" s="32">
        <f>IF(TRIM(Tabel22[[#This Row],[Datum]])&lt;&gt;"",Tabel22[[#This Row],[Datum]],"")</f>
        <v>45567</v>
      </c>
      <c r="D56" s="4">
        <v>45567</v>
      </c>
      <c r="F56" s="6" t="s">
        <v>644</v>
      </c>
      <c r="G56" s="5" t="s">
        <v>91</v>
      </c>
    </row>
    <row r="57" spans="1:7" ht="28.5" customHeight="1">
      <c r="A57" s="2">
        <f>IF(TRIM(Tabel22[[#This Row],[Datum]])&lt;&gt;"",WEEKNUM(Tabel22[[#This Row],[Datum]],2),"")</f>
        <v>40</v>
      </c>
      <c r="B57" s="3">
        <f>IF(TRIM(Tabel22[[#This Row],[Datum]])&lt;&gt;"",(+Tabel22[[#This Row],[Datum]]-DATE(2024,8,27))/7,"")</f>
        <v>5.1428571428571432</v>
      </c>
      <c r="C57" s="32">
        <f>IF(TRIM(Tabel22[[#This Row],[Datum]])&lt;&gt;"",Tabel22[[#This Row],[Datum]],"")</f>
        <v>45567</v>
      </c>
      <c r="D57" s="4">
        <v>45567</v>
      </c>
      <c r="F57" s="6" t="s">
        <v>638</v>
      </c>
    </row>
    <row r="58" spans="1:7" ht="28.5" customHeight="1">
      <c r="A58" s="2">
        <f>IF(TRIM(Tabel22[[#This Row],[Datum]])&lt;&gt;"",WEEKNUM(Tabel22[[#This Row],[Datum]],2),"")</f>
        <v>40</v>
      </c>
      <c r="B58" s="3">
        <f>IF(TRIM(Tabel22[[#This Row],[Datum]])&lt;&gt;"",(+Tabel22[[#This Row],[Datum]]-DATE(2024,8,27))/7,"")</f>
        <v>5.2857142857142856</v>
      </c>
      <c r="C58" s="32">
        <f>IF(TRIM(Tabel22[[#This Row],[Datum]])&lt;&gt;"",Tabel22[[#This Row],[Datum]],"")</f>
        <v>45568</v>
      </c>
      <c r="D58" s="4">
        <v>45568</v>
      </c>
      <c r="F58" s="6" t="s">
        <v>645</v>
      </c>
      <c r="G58" s="5" t="s">
        <v>91</v>
      </c>
    </row>
    <row r="59" spans="1:7" ht="28.5" customHeight="1">
      <c r="A59" s="2">
        <f>IF(TRIM(Tabel22[[#This Row],[Datum]])&lt;&gt;"",WEEKNUM(Tabel22[[#This Row],[Datum]],2),"")</f>
        <v>40</v>
      </c>
      <c r="B59" s="3">
        <f>IF(TRIM(Tabel22[[#This Row],[Datum]])&lt;&gt;"",(+Tabel22[[#This Row],[Datum]]-DATE(2024,8,27))/7,"")</f>
        <v>5.2857142857142856</v>
      </c>
      <c r="C59" s="32">
        <f>IF(TRIM(Tabel22[[#This Row],[Datum]])&lt;&gt;"",Tabel22[[#This Row],[Datum]],"")</f>
        <v>45568</v>
      </c>
      <c r="D59" s="4">
        <v>45568</v>
      </c>
      <c r="F59" s="6" t="s">
        <v>638</v>
      </c>
    </row>
    <row r="60" spans="1:7" ht="28.5" customHeight="1">
      <c r="A60" s="2">
        <f>IF(TRIM(Tabel22[[#This Row],[Datum]])&lt;&gt;"",WEEKNUM(Tabel22[[#This Row],[Datum]],2),"")</f>
        <v>40</v>
      </c>
      <c r="B60" s="3">
        <f>IF(TRIM(Tabel22[[#This Row],[Datum]])&lt;&gt;"",(+Tabel22[[#This Row],[Datum]]-DATE(2024,8,27))/7,"")</f>
        <v>5.4285714285714288</v>
      </c>
      <c r="C60" s="32">
        <f>IF(TRIM(Tabel22[[#This Row],[Datum]])&lt;&gt;"",Tabel22[[#This Row],[Datum]],"")</f>
        <v>45569</v>
      </c>
      <c r="D60" s="4">
        <v>45569</v>
      </c>
      <c r="F60" s="6" t="s">
        <v>646</v>
      </c>
      <c r="G60" s="5" t="s">
        <v>91</v>
      </c>
    </row>
    <row r="61" spans="1:7" ht="28.5" customHeight="1">
      <c r="A61" s="2">
        <f>IF(TRIM(Tabel22[[#This Row],[Datum]])&lt;&gt;"",WEEKNUM(Tabel22[[#This Row],[Datum]],2),"")</f>
        <v>40</v>
      </c>
      <c r="B61" s="3">
        <f>IF(TRIM(Tabel22[[#This Row],[Datum]])&lt;&gt;"",(+Tabel22[[#This Row],[Datum]]-DATE(2024,8,27))/7,"")</f>
        <v>5.5714285714285712</v>
      </c>
      <c r="C61" s="32">
        <f>IF(TRIM(Tabel22[[#This Row],[Datum]])&lt;&gt;"",Tabel22[[#This Row],[Datum]],"")</f>
        <v>45570</v>
      </c>
      <c r="D61" s="4">
        <v>45570</v>
      </c>
      <c r="F61" s="6" t="s">
        <v>637</v>
      </c>
      <c r="G61" s="5" t="s">
        <v>91</v>
      </c>
    </row>
    <row r="62" spans="1:7" ht="28.5" customHeight="1">
      <c r="A62" s="2">
        <f>IF(TRIM(Tabel22[[#This Row],[Datum]])&lt;&gt;"",WEEKNUM(Tabel22[[#This Row],[Datum]],2),"")</f>
        <v>41</v>
      </c>
      <c r="B62" s="3">
        <f>IF(TRIM(Tabel22[[#This Row],[Datum]])&lt;&gt;"",(+Tabel22[[#This Row],[Datum]]-DATE(2024,8,27))/7,"")</f>
        <v>5.8571428571428568</v>
      </c>
      <c r="C62" s="32">
        <f>IF(TRIM(Tabel22[[#This Row],[Datum]])&lt;&gt;"",Tabel22[[#This Row],[Datum]],"")</f>
        <v>45572</v>
      </c>
      <c r="D62" s="4">
        <v>45572</v>
      </c>
      <c r="F62" s="6" t="s">
        <v>61</v>
      </c>
    </row>
    <row r="63" spans="1:7" ht="28.5" customHeight="1">
      <c r="A63" s="14">
        <f>IF(TRIM(Tabel22[[#This Row],[Datum]])&lt;&gt;"",WEEKNUM(Tabel22[[#This Row],[Datum]],2),"")</f>
        <v>41</v>
      </c>
      <c r="B63" s="15">
        <f>IF(TRIM(Tabel22[[#This Row],[Datum]])&lt;&gt;"",(+Tabel22[[#This Row],[Datum]]-DATE(2024,8,27))/7,"")</f>
        <v>5.8571428571428568</v>
      </c>
      <c r="C63" s="33">
        <f>IF(TRIM(Tabel22[[#This Row],[Datum]])&lt;&gt;"",Tabel22[[#This Row],[Datum]],"")</f>
        <v>45572</v>
      </c>
      <c r="D63" s="16">
        <v>45572</v>
      </c>
      <c r="E63" s="13"/>
      <c r="F63" s="17" t="s">
        <v>647</v>
      </c>
      <c r="G63" s="13" t="s">
        <v>91</v>
      </c>
    </row>
    <row r="64" spans="1:7" ht="28.5" customHeight="1">
      <c r="A64" s="2">
        <f>IF(TRIM(Tabel22[[#This Row],[Datum]])&lt;&gt;"",WEEKNUM(Tabel22[[#This Row],[Datum]],2),"")</f>
        <v>41</v>
      </c>
      <c r="B64" s="3">
        <f>IF(TRIM(Tabel22[[#This Row],[Datum]])&lt;&gt;"",(+Tabel22[[#This Row],[Datum]]-DATE(2024,8,27))/7,"")</f>
        <v>5.8571428571428568</v>
      </c>
      <c r="C64" s="32">
        <f>IF(TRIM(Tabel22[[#This Row],[Datum]])&lt;&gt;"",Tabel22[[#This Row],[Datum]],"")</f>
        <v>45572</v>
      </c>
      <c r="D64" s="4">
        <v>45572</v>
      </c>
      <c r="F64" s="6" t="s">
        <v>648</v>
      </c>
      <c r="G64" s="5" t="s">
        <v>21</v>
      </c>
    </row>
    <row r="65" spans="1:7" ht="28.5" customHeight="1">
      <c r="A65" s="2">
        <f>IF(TRIM(Tabel22[[#This Row],[Datum]])&lt;&gt;"",WEEKNUM(Tabel22[[#This Row],[Datum]],2),"")</f>
        <v>41</v>
      </c>
      <c r="B65" s="3">
        <f>IF(TRIM(Tabel22[[#This Row],[Datum]])&lt;&gt;"",(+Tabel22[[#This Row],[Datum]]-DATE(2024,8,27))/7,"")</f>
        <v>5.8571428571428568</v>
      </c>
      <c r="C65" s="32">
        <f>IF(TRIM(Tabel22[[#This Row],[Datum]])&lt;&gt;"",Tabel22[[#This Row],[Datum]],"")</f>
        <v>45572</v>
      </c>
      <c r="D65" s="4">
        <v>45572</v>
      </c>
      <c r="F65" s="6" t="s">
        <v>470</v>
      </c>
      <c r="G65" s="5" t="s">
        <v>91</v>
      </c>
    </row>
    <row r="66" spans="1:7" ht="28.5" customHeight="1">
      <c r="A66" s="2">
        <f>IF(TRIM(Tabel22[[#This Row],[Datum]])&lt;&gt;"",WEEKNUM(Tabel22[[#This Row],[Datum]],2),"")</f>
        <v>41</v>
      </c>
      <c r="B66" s="3">
        <f>IF(TRIM(Tabel22[[#This Row],[Datum]])&lt;&gt;"",(+Tabel22[[#This Row],[Datum]]-DATE(2024,8,27))/7,"")</f>
        <v>6</v>
      </c>
      <c r="C66" s="32">
        <f>IF(TRIM(Tabel22[[#This Row],[Datum]])&lt;&gt;"",Tabel22[[#This Row],[Datum]],"")</f>
        <v>45573</v>
      </c>
      <c r="D66" s="4">
        <v>45573</v>
      </c>
      <c r="F66" s="6" t="s">
        <v>649</v>
      </c>
    </row>
    <row r="67" spans="1:7" ht="28.5" customHeight="1">
      <c r="A67" s="2">
        <f>IF(TRIM(Tabel22[[#This Row],[Datum]])&lt;&gt;"",WEEKNUM(Tabel22[[#This Row],[Datum]],2),"")</f>
        <v>41</v>
      </c>
      <c r="B67" s="3">
        <f>IF(TRIM(Tabel22[[#This Row],[Datum]])&lt;&gt;"",(+Tabel22[[#This Row],[Datum]]-DATE(2024,8,27))/7,"")</f>
        <v>6</v>
      </c>
      <c r="C67" s="32">
        <f>IF(TRIM(Tabel22[[#This Row],[Datum]])&lt;&gt;"",Tabel22[[#This Row],[Datum]],"")</f>
        <v>45573</v>
      </c>
      <c r="D67" s="4">
        <v>45573</v>
      </c>
      <c r="F67" s="6" t="s">
        <v>471</v>
      </c>
      <c r="G67" s="5" t="s">
        <v>91</v>
      </c>
    </row>
    <row r="68" spans="1:7" ht="28.5" customHeight="1">
      <c r="A68" s="2">
        <f>IF(TRIM(Tabel22[[#This Row],[Datum]])&lt;&gt;"",WEEKNUM(Tabel22[[#This Row],[Datum]],2),"")</f>
        <v>41</v>
      </c>
      <c r="B68" s="3">
        <f>IF(TRIM(Tabel22[[#This Row],[Datum]])&lt;&gt;"",(+Tabel22[[#This Row],[Datum]]-DATE(2024,8,27))/7,"")</f>
        <v>6.1428571428571432</v>
      </c>
      <c r="C68" s="32">
        <f>IF(TRIM(Tabel22[[#This Row],[Datum]])&lt;&gt;"",Tabel22[[#This Row],[Datum]],"")</f>
        <v>45574</v>
      </c>
      <c r="D68" s="4">
        <v>45574</v>
      </c>
      <c r="F68" s="6" t="s">
        <v>650</v>
      </c>
      <c r="G68" s="5" t="s">
        <v>91</v>
      </c>
    </row>
    <row r="69" spans="1:7" ht="28.5" customHeight="1">
      <c r="A69" s="2">
        <f>IF(TRIM(Tabel22[[#This Row],[Datum]])&lt;&gt;"",WEEKNUM(Tabel22[[#This Row],[Datum]],2),"")</f>
        <v>41</v>
      </c>
      <c r="B69" s="3">
        <f>IF(TRIM(Tabel22[[#This Row],[Datum]])&lt;&gt;"",(+Tabel22[[#This Row],[Datum]]-DATE(2024,8,27))/7,"")</f>
        <v>6.1428571428571432</v>
      </c>
      <c r="C69" s="32">
        <f>IF(TRIM(Tabel22[[#This Row],[Datum]])&lt;&gt;"",Tabel22[[#This Row],[Datum]],"")</f>
        <v>45574</v>
      </c>
      <c r="D69" s="4">
        <v>45574</v>
      </c>
      <c r="F69" s="6" t="s">
        <v>651</v>
      </c>
      <c r="G69" s="5" t="s">
        <v>91</v>
      </c>
    </row>
    <row r="70" spans="1:7" ht="28.5" customHeight="1">
      <c r="A70" s="2">
        <f>IF(TRIM(Tabel22[[#This Row],[Datum]])&lt;&gt;"",WEEKNUM(Tabel22[[#This Row],[Datum]],2),"")</f>
        <v>41</v>
      </c>
      <c r="B70" s="3">
        <f>IF(TRIM(Tabel22[[#This Row],[Datum]])&lt;&gt;"",(+Tabel22[[#This Row],[Datum]]-DATE(2024,8,27))/7,"")</f>
        <v>6.2857142857142856</v>
      </c>
      <c r="C70" s="32">
        <f>IF(TRIM(Tabel22[[#This Row],[Datum]])&lt;&gt;"",Tabel22[[#This Row],[Datum]],"")</f>
        <v>45575</v>
      </c>
      <c r="D70" s="4">
        <v>45575</v>
      </c>
      <c r="F70" s="6" t="s">
        <v>652</v>
      </c>
    </row>
    <row r="71" spans="1:7" ht="28.5" customHeight="1">
      <c r="A71" s="2">
        <f>IF(TRIM(Tabel22[[#This Row],[Datum]])&lt;&gt;"",WEEKNUM(Tabel22[[#This Row],[Datum]],2),"")</f>
        <v>41</v>
      </c>
      <c r="B71" s="3">
        <f>IF(TRIM(Tabel22[[#This Row],[Datum]])&lt;&gt;"",(+Tabel22[[#This Row],[Datum]]-DATE(2024,8,27))/7,"")</f>
        <v>6.2857142857142856</v>
      </c>
      <c r="C71" s="32">
        <f>IF(TRIM(Tabel22[[#This Row],[Datum]])&lt;&gt;"",Tabel22[[#This Row],[Datum]],"")</f>
        <v>45575</v>
      </c>
      <c r="D71" s="4">
        <v>45575</v>
      </c>
      <c r="F71" s="6" t="s">
        <v>653</v>
      </c>
      <c r="G71" s="5" t="s">
        <v>91</v>
      </c>
    </row>
    <row r="72" spans="1:7" ht="28.5" customHeight="1">
      <c r="A72" s="2">
        <f>IF(TRIM(Tabel22[[#This Row],[Datum]])&lt;&gt;"",WEEKNUM(Tabel22[[#This Row],[Datum]],2),"")</f>
        <v>41</v>
      </c>
      <c r="B72" s="3">
        <f>IF(TRIM(Tabel22[[#This Row],[Datum]])&lt;&gt;"",(+Tabel22[[#This Row],[Datum]]-DATE(2024,8,27))/7,"")</f>
        <v>6.4285714285714288</v>
      </c>
      <c r="C72" s="32">
        <f>IF(TRIM(Tabel22[[#This Row],[Datum]])&lt;&gt;"",Tabel22[[#This Row],[Datum]],"")</f>
        <v>45576</v>
      </c>
      <c r="D72" s="4">
        <v>45576</v>
      </c>
      <c r="F72" s="6" t="s">
        <v>654</v>
      </c>
      <c r="G72" s="5" t="s">
        <v>91</v>
      </c>
    </row>
    <row r="73" spans="1:7" ht="28.5" customHeight="1">
      <c r="A73" s="2">
        <f>IF(TRIM(Tabel22[[#This Row],[Datum]])&lt;&gt;"",WEEKNUM(Tabel22[[#This Row],[Datum]],2),"")</f>
        <v>41</v>
      </c>
      <c r="B73" s="3">
        <f>IF(TRIM(Tabel22[[#This Row],[Datum]])&lt;&gt;"",(+Tabel22[[#This Row],[Datum]]-DATE(2024,8,27))/7,"")</f>
        <v>6.5714285714285712</v>
      </c>
      <c r="C73" s="32">
        <f>IF(TRIM(Tabel22[[#This Row],[Datum]])&lt;&gt;"",Tabel22[[#This Row],[Datum]],"")</f>
        <v>45577</v>
      </c>
      <c r="D73" s="4">
        <v>45577</v>
      </c>
      <c r="F73" s="6" t="s">
        <v>655</v>
      </c>
      <c r="G73" s="5" t="s">
        <v>91</v>
      </c>
    </row>
    <row r="74" spans="1:7" ht="28.5" customHeight="1">
      <c r="A74" s="2">
        <f>IF(TRIM(Tabel22[[#This Row],[Datum]])&lt;&gt;"",WEEKNUM(Tabel22[[#This Row],[Datum]],2),"")</f>
        <v>41</v>
      </c>
      <c r="B74" s="3">
        <f>IF(TRIM(Tabel22[[#This Row],[Datum]])&lt;&gt;"",(+Tabel22[[#This Row],[Datum]]-DATE(2024,8,27))/7,"")</f>
        <v>6.7142857142857144</v>
      </c>
      <c r="C74" s="32">
        <f>IF(TRIM(Tabel22[[#This Row],[Datum]])&lt;&gt;"",Tabel22[[#This Row],[Datum]],"")</f>
        <v>45578</v>
      </c>
      <c r="D74" s="4">
        <v>45578</v>
      </c>
      <c r="F74" s="6" t="s">
        <v>655</v>
      </c>
      <c r="G74" s="5" t="s">
        <v>91</v>
      </c>
    </row>
    <row r="75" spans="1:7" ht="28.5" customHeight="1">
      <c r="A75" s="2">
        <f>IF(TRIM(Tabel22[[#This Row],[Datum]])&lt;&gt;"",WEEKNUM(Tabel22[[#This Row],[Datum]],2),"")</f>
        <v>42</v>
      </c>
      <c r="B75" s="3">
        <f>IF(TRIM(Tabel22[[#This Row],[Datum]])&lt;&gt;"",(+Tabel22[[#This Row],[Datum]]-DATE(2024,8,27))/7,"")</f>
        <v>6.8571428571428568</v>
      </c>
      <c r="C75" s="32">
        <f>IF(TRIM(Tabel22[[#This Row],[Datum]])&lt;&gt;"",Tabel22[[#This Row],[Datum]],"")</f>
        <v>45579</v>
      </c>
      <c r="D75" s="4">
        <v>45579</v>
      </c>
      <c r="F75" s="6" t="s">
        <v>473</v>
      </c>
    </row>
    <row r="76" spans="1:7" ht="28.5" customHeight="1">
      <c r="A76" s="2">
        <f>IF(TRIM(Tabel22[[#This Row],[Datum]])&lt;&gt;"",WEEKNUM(Tabel22[[#This Row],[Datum]],2),"")</f>
        <v>42</v>
      </c>
      <c r="B76" s="3">
        <f>IF(TRIM(Tabel22[[#This Row],[Datum]])&lt;&gt;"",(+Tabel22[[#This Row],[Datum]]-DATE(2024,8,27))/7,"")</f>
        <v>6.8571428571428568</v>
      </c>
      <c r="C76" s="32">
        <f>IF(TRIM(Tabel22[[#This Row],[Datum]])&lt;&gt;"",Tabel22[[#This Row],[Datum]],"")</f>
        <v>45579</v>
      </c>
      <c r="D76" s="4">
        <v>45579</v>
      </c>
      <c r="F76" s="6"/>
    </row>
    <row r="77" spans="1:7" ht="28.5" customHeight="1">
      <c r="A77" s="2">
        <f>IF(TRIM(Tabel22[[#This Row],[Datum]])&lt;&gt;"",WEEKNUM(Tabel22[[#This Row],[Datum]],2),"")</f>
        <v>42</v>
      </c>
      <c r="B77" s="3">
        <f>IF(TRIM(Tabel22[[#This Row],[Datum]])&lt;&gt;"",(+Tabel22[[#This Row],[Datum]]-DATE(2024,8,27))/7,"")</f>
        <v>7</v>
      </c>
      <c r="C77" s="32">
        <f>IF(TRIM(Tabel22[[#This Row],[Datum]])&lt;&gt;"",Tabel22[[#This Row],[Datum]],"")</f>
        <v>45580</v>
      </c>
      <c r="D77" s="4">
        <v>45580</v>
      </c>
      <c r="F77" s="6" t="s">
        <v>656</v>
      </c>
      <c r="G77" s="5" t="s">
        <v>91</v>
      </c>
    </row>
    <row r="78" spans="1:7" ht="28.5" customHeight="1">
      <c r="A78" s="2">
        <f>IF(TRIM(Tabel22[[#This Row],[Datum]])&lt;&gt;"",WEEKNUM(Tabel22[[#This Row],[Datum]],2),"")</f>
        <v>42</v>
      </c>
      <c r="B78" s="3">
        <f>IF(TRIM(Tabel22[[#This Row],[Datum]])&lt;&gt;"",(+Tabel22[[#This Row],[Datum]]-DATE(2024,8,27))/7,"")</f>
        <v>7</v>
      </c>
      <c r="C78" s="32">
        <f>IF(TRIM(Tabel22[[#This Row],[Datum]])&lt;&gt;"",Tabel22[[#This Row],[Datum]],"")</f>
        <v>45580</v>
      </c>
      <c r="D78" s="4">
        <v>45580</v>
      </c>
      <c r="F78" s="6" t="s">
        <v>657</v>
      </c>
    </row>
    <row r="79" spans="1:7" ht="28.5" customHeight="1">
      <c r="A79" s="2">
        <f>IF(TRIM(Tabel22[[#This Row],[Datum]])&lt;&gt;"",WEEKNUM(Tabel22[[#This Row],[Datum]],2),"")</f>
        <v>42</v>
      </c>
      <c r="B79" s="3">
        <f>IF(TRIM(Tabel22[[#This Row],[Datum]])&lt;&gt;"",(+Tabel22[[#This Row],[Datum]]-DATE(2024,8,27))/7,"")</f>
        <v>7.1428571428571432</v>
      </c>
      <c r="C79" s="32">
        <f>IF(TRIM(Tabel22[[#This Row],[Datum]])&lt;&gt;"",Tabel22[[#This Row],[Datum]],"")</f>
        <v>45581</v>
      </c>
      <c r="D79" s="4">
        <v>45581</v>
      </c>
      <c r="F79" s="6" t="s">
        <v>658</v>
      </c>
      <c r="G79" s="5" t="s">
        <v>91</v>
      </c>
    </row>
    <row r="80" spans="1:7" ht="28.5" customHeight="1">
      <c r="A80" s="2">
        <f>IF(TRIM(Tabel22[[#This Row],[Datum]])&lt;&gt;"",WEEKNUM(Tabel22[[#This Row],[Datum]],2),"")</f>
        <v>42</v>
      </c>
      <c r="B80" s="3">
        <f>IF(TRIM(Tabel22[[#This Row],[Datum]])&lt;&gt;"",(+Tabel22[[#This Row],[Datum]]-DATE(2024,8,27))/7,"")</f>
        <v>7.2857142857142856</v>
      </c>
      <c r="C80" s="32">
        <f>IF(TRIM(Tabel22[[#This Row],[Datum]])&lt;&gt;"",Tabel22[[#This Row],[Datum]],"")</f>
        <v>45582</v>
      </c>
      <c r="D80" s="4">
        <v>45582</v>
      </c>
      <c r="F80" s="6" t="s">
        <v>659</v>
      </c>
    </row>
    <row r="81" spans="1:7" ht="28.5" customHeight="1">
      <c r="A81" s="2">
        <f>IF(TRIM(Tabel22[[#This Row],[Datum]])&lt;&gt;"",WEEKNUM(Tabel22[[#This Row],[Datum]],2),"")</f>
        <v>42</v>
      </c>
      <c r="B81" s="3">
        <f>IF(TRIM(Tabel22[[#This Row],[Datum]])&lt;&gt;"",(+Tabel22[[#This Row],[Datum]]-DATE(2024,8,27))/7,"")</f>
        <v>7.2857142857142856</v>
      </c>
      <c r="C81" s="32">
        <f>IF(TRIM(Tabel22[[#This Row],[Datum]])&lt;&gt;"",Tabel22[[#This Row],[Datum]],"")</f>
        <v>45582</v>
      </c>
      <c r="D81" s="4">
        <v>45582</v>
      </c>
      <c r="F81" s="6" t="s">
        <v>660</v>
      </c>
      <c r="G81" s="5" t="s">
        <v>91</v>
      </c>
    </row>
    <row r="82" spans="1:7" ht="28.5" customHeight="1">
      <c r="A82" s="2">
        <f>IF(TRIM(Tabel22[[#This Row],[Datum]])&lt;&gt;"",WEEKNUM(Tabel22[[#This Row],[Datum]],2),"")</f>
        <v>42</v>
      </c>
      <c r="B82" s="3">
        <f>IF(TRIM(Tabel22[[#This Row],[Datum]])&lt;&gt;"",(+Tabel22[[#This Row],[Datum]]-DATE(2024,8,27))/7,"")</f>
        <v>7.2857142857142856</v>
      </c>
      <c r="C82" s="32">
        <f>IF(TRIM(Tabel22[[#This Row],[Datum]])&lt;&gt;"",Tabel22[[#This Row],[Datum]],"")</f>
        <v>45582</v>
      </c>
      <c r="D82" s="4">
        <v>45582</v>
      </c>
      <c r="F82" s="6" t="s">
        <v>661</v>
      </c>
      <c r="G82" s="5" t="s">
        <v>91</v>
      </c>
    </row>
    <row r="83" spans="1:7" ht="28.5" customHeight="1">
      <c r="A83" s="2">
        <f>IF(TRIM(Tabel22[[#This Row],[Datum]])&lt;&gt;"",WEEKNUM(Tabel22[[#This Row],[Datum]],2),"")</f>
        <v>42</v>
      </c>
      <c r="B83" s="3">
        <f>IF(TRIM(Tabel22[[#This Row],[Datum]])&lt;&gt;"",(+Tabel22[[#This Row],[Datum]]-DATE(2024,8,27))/7,"")</f>
        <v>7.4285714285714288</v>
      </c>
      <c r="C83" s="32">
        <f>IF(TRIM(Tabel22[[#This Row],[Datum]])&lt;&gt;"",Tabel22[[#This Row],[Datum]],"")</f>
        <v>45583</v>
      </c>
      <c r="D83" s="4">
        <v>45583</v>
      </c>
      <c r="F83" s="6" t="s">
        <v>662</v>
      </c>
      <c r="G83" s="5" t="s">
        <v>91</v>
      </c>
    </row>
    <row r="84" spans="1:7" ht="28.5" customHeight="1">
      <c r="A84" s="2">
        <f>IF(TRIM(Tabel22[[#This Row],[Datum]])&lt;&gt;"",WEEKNUM(Tabel22[[#This Row],[Datum]],2),"")</f>
        <v>42</v>
      </c>
      <c r="B84" s="3">
        <f>IF(TRIM(Tabel22[[#This Row],[Datum]])&lt;&gt;"",(+Tabel22[[#This Row],[Datum]]-DATE(2024,8,27))/7,"")</f>
        <v>7.4285714285714288</v>
      </c>
      <c r="C84" s="32">
        <f>IF(TRIM(Tabel22[[#This Row],[Datum]])&lt;&gt;"",Tabel22[[#This Row],[Datum]],"")</f>
        <v>45583</v>
      </c>
      <c r="D84" s="4">
        <v>45583</v>
      </c>
      <c r="F84" s="6" t="s">
        <v>663</v>
      </c>
      <c r="G84" s="5" t="s">
        <v>91</v>
      </c>
    </row>
    <row r="85" spans="1:7" ht="28.5" customHeight="1">
      <c r="A85" s="2">
        <f>IF(TRIM(Tabel22[[#This Row],[Datum]])&lt;&gt;"",WEEKNUM(Tabel22[[#This Row],[Datum]],2),"")</f>
        <v>42</v>
      </c>
      <c r="B85" s="3">
        <f>IF(TRIM(Tabel22[[#This Row],[Datum]])&lt;&gt;"",(+Tabel22[[#This Row],[Datum]]-DATE(2024,8,27))/7,"")</f>
        <v>7.4285714285714288</v>
      </c>
      <c r="C85" s="32">
        <f>IF(TRIM(Tabel22[[#This Row],[Datum]])&lt;&gt;"",Tabel22[[#This Row],[Datum]],"")</f>
        <v>45583</v>
      </c>
      <c r="D85" s="4">
        <v>45583</v>
      </c>
      <c r="F85" s="6" t="s">
        <v>664</v>
      </c>
      <c r="G85" s="5" t="s">
        <v>91</v>
      </c>
    </row>
    <row r="86" spans="1:7" ht="28.5" customHeight="1">
      <c r="A86" s="2">
        <f>IF(TRIM(Tabel22[[#This Row],[Datum]])&lt;&gt;"",WEEKNUM(Tabel22[[#This Row],[Datum]],2),"")</f>
        <v>43</v>
      </c>
      <c r="B86" s="3">
        <f>IF(TRIM(Tabel22[[#This Row],[Datum]])&lt;&gt;"",(+Tabel22[[#This Row],[Datum]]-DATE(2024,8,27))/7,"")</f>
        <v>7.8571428571428568</v>
      </c>
      <c r="C86" s="32">
        <f>IF(TRIM(Tabel22[[#This Row],[Datum]])&lt;&gt;"",Tabel22[[#This Row],[Datum]],"")</f>
        <v>45586</v>
      </c>
      <c r="D86" s="4">
        <v>45586</v>
      </c>
      <c r="F86" s="6" t="s">
        <v>77</v>
      </c>
    </row>
    <row r="87" spans="1:7" ht="28.5" customHeight="1">
      <c r="A87" s="14">
        <f>IF(TRIM(Tabel22[[#This Row],[Datum]])&lt;&gt;"",WEEKNUM(Tabel22[[#This Row],[Datum]],2),"")</f>
        <v>43</v>
      </c>
      <c r="B87" s="15">
        <f>IF(TRIM(Tabel22[[#This Row],[Datum]])&lt;&gt;"",(+Tabel22[[#This Row],[Datum]]-DATE(2024,8,27))/7,"")</f>
        <v>7.8571428571428568</v>
      </c>
      <c r="C87" s="33">
        <f>IF(TRIM(Tabel22[[#This Row],[Datum]])&lt;&gt;"",Tabel22[[#This Row],[Datum]],"")</f>
        <v>45586</v>
      </c>
      <c r="D87" s="16">
        <v>45586</v>
      </c>
      <c r="E87" s="13"/>
      <c r="F87" s="17" t="s">
        <v>665</v>
      </c>
      <c r="G87" s="13"/>
    </row>
    <row r="88" spans="1:7" ht="28.5" customHeight="1">
      <c r="A88" s="14">
        <f>IF(TRIM(Tabel22[[#This Row],[Datum]])&lt;&gt;"",WEEKNUM(Tabel22[[#This Row],[Datum]],2),"")</f>
        <v>43</v>
      </c>
      <c r="B88" s="15">
        <f>IF(TRIM(Tabel22[[#This Row],[Datum]])&lt;&gt;"",(+Tabel22[[#This Row],[Datum]]-DATE(2024,8,27))/7,"")</f>
        <v>7.8571428571428568</v>
      </c>
      <c r="C88" s="33">
        <f>IF(TRIM(Tabel22[[#This Row],[Datum]])&lt;&gt;"",Tabel22[[#This Row],[Datum]],"")</f>
        <v>45586</v>
      </c>
      <c r="D88" s="16">
        <v>45586</v>
      </c>
      <c r="E88" s="13"/>
      <c r="F88" s="17" t="s">
        <v>666</v>
      </c>
      <c r="G88" s="13" t="s">
        <v>91</v>
      </c>
    </row>
    <row r="89" spans="1:7" ht="28.5" customHeight="1">
      <c r="A89" s="14">
        <f>IF(TRIM(Tabel22[[#This Row],[Datum]])&lt;&gt;"",WEEKNUM(Tabel22[[#This Row],[Datum]],2),"")</f>
        <v>43</v>
      </c>
      <c r="B89" s="15">
        <f>IF(TRIM(Tabel22[[#This Row],[Datum]])&lt;&gt;"",(+Tabel22[[#This Row],[Datum]]-DATE(2024,8,27))/7,"")</f>
        <v>7.8571428571428568</v>
      </c>
      <c r="C89" s="33">
        <f>IF(TRIM(Tabel22[[#This Row],[Datum]])&lt;&gt;"",Tabel22[[#This Row],[Datum]],"")</f>
        <v>45586</v>
      </c>
      <c r="D89" s="16">
        <v>45586</v>
      </c>
      <c r="E89" s="13"/>
      <c r="F89" s="17" t="s">
        <v>667</v>
      </c>
      <c r="G89" s="13" t="s">
        <v>91</v>
      </c>
    </row>
    <row r="90" spans="1:7" ht="28.5" customHeight="1">
      <c r="A90" s="2">
        <f>IF(TRIM(Tabel22[[#This Row],[Datum]])&lt;&gt;"",WEEKNUM(Tabel22[[#This Row],[Datum]],2),"")</f>
        <v>43</v>
      </c>
      <c r="B90" s="3">
        <f>IF(TRIM(Tabel22[[#This Row],[Datum]])&lt;&gt;"",(+Tabel22[[#This Row],[Datum]]-DATE(2024,8,27))/7,"")</f>
        <v>7.8571428571428568</v>
      </c>
      <c r="C90" s="32">
        <f>IF(TRIM(Tabel22[[#This Row],[Datum]])&lt;&gt;"",Tabel22[[#This Row],[Datum]],"")</f>
        <v>45586</v>
      </c>
      <c r="D90" s="4">
        <v>45586</v>
      </c>
      <c r="F90" s="6" t="s">
        <v>668</v>
      </c>
      <c r="G90" s="5" t="s">
        <v>91</v>
      </c>
    </row>
    <row r="91" spans="1:7" ht="28.5" customHeight="1">
      <c r="A91" s="2">
        <f>IF(TRIM(Tabel22[[#This Row],[Datum]])&lt;&gt;"",WEEKNUM(Tabel22[[#This Row],[Datum]],2),"")</f>
        <v>43</v>
      </c>
      <c r="B91" s="3">
        <f>IF(TRIM(Tabel22[[#This Row],[Datum]])&lt;&gt;"",(+Tabel22[[#This Row],[Datum]]-DATE(2024,8,27))/7,"")</f>
        <v>8</v>
      </c>
      <c r="C91" s="32">
        <f>IF(TRIM(Tabel22[[#This Row],[Datum]])&lt;&gt;"",Tabel22[[#This Row],[Datum]],"")</f>
        <v>45587</v>
      </c>
      <c r="D91" s="4">
        <v>45587</v>
      </c>
      <c r="F91" s="6" t="s">
        <v>669</v>
      </c>
    </row>
    <row r="92" spans="1:7" ht="28.5" customHeight="1">
      <c r="A92" s="2">
        <f>IF(TRIM(Tabel22[[#This Row],[Datum]])&lt;&gt;"",WEEKNUM(Tabel22[[#This Row],[Datum]],2),"")</f>
        <v>43</v>
      </c>
      <c r="B92" s="3">
        <f>IF(TRIM(Tabel22[[#This Row],[Datum]])&lt;&gt;"",(+Tabel22[[#This Row],[Datum]]-DATE(2024,8,27))/7,"")</f>
        <v>8</v>
      </c>
      <c r="C92" s="32">
        <f>IF(TRIM(Tabel22[[#This Row],[Datum]])&lt;&gt;"",Tabel22[[#This Row],[Datum]],"")</f>
        <v>45587</v>
      </c>
      <c r="D92" s="4">
        <v>45587</v>
      </c>
      <c r="F92" s="6" t="s">
        <v>670</v>
      </c>
    </row>
    <row r="93" spans="1:7" ht="28.5" customHeight="1">
      <c r="A93" s="2">
        <f>IF(TRIM(Tabel22[[#This Row],[Datum]])&lt;&gt;"",WEEKNUM(Tabel22[[#This Row],[Datum]],2),"")</f>
        <v>43</v>
      </c>
      <c r="B93" s="3">
        <f>IF(TRIM(Tabel22[[#This Row],[Datum]])&lt;&gt;"",(+Tabel22[[#This Row],[Datum]]-DATE(2024,8,27))/7,"")</f>
        <v>8</v>
      </c>
      <c r="C93" s="32">
        <f>IF(TRIM(Tabel22[[#This Row],[Datum]])&lt;&gt;"",Tabel22[[#This Row],[Datum]],"")</f>
        <v>45587</v>
      </c>
      <c r="D93" s="4">
        <v>45587</v>
      </c>
      <c r="F93" s="6" t="s">
        <v>671</v>
      </c>
      <c r="G93" s="5" t="s">
        <v>91</v>
      </c>
    </row>
    <row r="94" spans="1:7" ht="28.5" customHeight="1">
      <c r="A94" s="2">
        <f>IF(TRIM(Tabel22[[#This Row],[Datum]])&lt;&gt;"",WEEKNUM(Tabel22[[#This Row],[Datum]],2),"")</f>
        <v>43</v>
      </c>
      <c r="B94" s="3">
        <f>IF(TRIM(Tabel22[[#This Row],[Datum]])&lt;&gt;"",(+Tabel22[[#This Row],[Datum]]-DATE(2024,8,27))/7,"")</f>
        <v>8.1428571428571423</v>
      </c>
      <c r="C94" s="32">
        <f>IF(TRIM(Tabel22[[#This Row],[Datum]])&lt;&gt;"",Tabel22[[#This Row],[Datum]],"")</f>
        <v>45588</v>
      </c>
      <c r="D94" s="4">
        <v>45588</v>
      </c>
      <c r="F94" s="6" t="s">
        <v>668</v>
      </c>
      <c r="G94" s="5" t="s">
        <v>91</v>
      </c>
    </row>
    <row r="95" spans="1:7" ht="28.5" customHeight="1">
      <c r="A95" s="2">
        <f>IF(TRIM(Tabel22[[#This Row],[Datum]])&lt;&gt;"",WEEKNUM(Tabel22[[#This Row],[Datum]],2),"")</f>
        <v>43</v>
      </c>
      <c r="B95" s="3">
        <f>IF(TRIM(Tabel22[[#This Row],[Datum]])&lt;&gt;"",(+Tabel22[[#This Row],[Datum]]-DATE(2024,8,27))/7,"")</f>
        <v>8.2857142857142865</v>
      </c>
      <c r="C95" s="32">
        <f>IF(TRIM(Tabel22[[#This Row],[Datum]])&lt;&gt;"",Tabel22[[#This Row],[Datum]],"")</f>
        <v>45589</v>
      </c>
      <c r="D95" s="4">
        <v>45589</v>
      </c>
      <c r="F95" s="6" t="s">
        <v>672</v>
      </c>
      <c r="G95" s="5" t="s">
        <v>91</v>
      </c>
    </row>
    <row r="96" spans="1:7" ht="28.5" customHeight="1">
      <c r="A96" s="2">
        <f>IF(TRIM(Tabel22[[#This Row],[Datum]])&lt;&gt;"",WEEKNUM(Tabel22[[#This Row],[Datum]],2),"")</f>
        <v>43</v>
      </c>
      <c r="B96" s="3">
        <f>IF(TRIM(Tabel22[[#This Row],[Datum]])&lt;&gt;"",(+Tabel22[[#This Row],[Datum]]-DATE(2024,8,27))/7,"")</f>
        <v>8.2857142857142865</v>
      </c>
      <c r="C96" s="32">
        <f>IF(TRIM(Tabel22[[#This Row],[Datum]])&lt;&gt;"",Tabel22[[#This Row],[Datum]],"")</f>
        <v>45589</v>
      </c>
      <c r="D96" s="4">
        <v>45589</v>
      </c>
      <c r="F96" s="6" t="s">
        <v>668</v>
      </c>
      <c r="G96" s="5" t="s">
        <v>91</v>
      </c>
    </row>
    <row r="97" spans="1:7" ht="28.5" customHeight="1">
      <c r="A97" s="2">
        <f>IF(TRIM(Tabel22[[#This Row],[Datum]])&lt;&gt;"",WEEKNUM(Tabel22[[#This Row],[Datum]],2),"")</f>
        <v>43</v>
      </c>
      <c r="B97" s="3">
        <f>IF(TRIM(Tabel22[[#This Row],[Datum]])&lt;&gt;"",(+Tabel22[[#This Row],[Datum]]-DATE(2024,8,27))/7,"")</f>
        <v>8.4285714285714288</v>
      </c>
      <c r="C97" s="32">
        <f>IF(TRIM(Tabel22[[#This Row],[Datum]])&lt;&gt;"",Tabel22[[#This Row],[Datum]],"")</f>
        <v>45590</v>
      </c>
      <c r="D97" s="4">
        <v>45590</v>
      </c>
      <c r="F97" s="6" t="s">
        <v>673</v>
      </c>
      <c r="G97" s="5" t="s">
        <v>91</v>
      </c>
    </row>
    <row r="98" spans="1:7" ht="28.5" customHeight="1">
      <c r="A98" s="14">
        <f>IF(TRIM(Tabel22[[#This Row],[Datum]])&lt;&gt;"",WEEKNUM(Tabel22[[#This Row],[Datum]],2),"")</f>
        <v>43</v>
      </c>
      <c r="B98" s="15">
        <f>IF(TRIM(Tabel22[[#This Row],[Datum]])&lt;&gt;"",(+Tabel22[[#This Row],[Datum]]-DATE(2024,8,27))/7,"")</f>
        <v>8.5714285714285712</v>
      </c>
      <c r="C98" s="33">
        <f>IF(TRIM(Tabel22[[#This Row],[Datum]])&lt;&gt;"",Tabel22[[#This Row],[Datum]],"")</f>
        <v>45591</v>
      </c>
      <c r="D98" s="16">
        <v>45591</v>
      </c>
      <c r="E98" s="13"/>
      <c r="F98" s="27" t="s">
        <v>674</v>
      </c>
      <c r="G98" s="13" t="s">
        <v>91</v>
      </c>
    </row>
    <row r="99" spans="1:7" ht="28.5" customHeight="1">
      <c r="A99" s="2">
        <f>IF(TRIM(Tabel22[[#This Row],[Datum]])&lt;&gt;"",WEEKNUM(Tabel22[[#This Row],[Datum]],2),"")</f>
        <v>44</v>
      </c>
      <c r="B99" s="3">
        <f>IF(TRIM(Tabel22[[#This Row],[Datum]])&lt;&gt;"",(+Tabel22[[#This Row],[Datum]]-DATE(2024,8,27))/7,"")</f>
        <v>8.8571428571428577</v>
      </c>
      <c r="C99" s="32">
        <f>IF(TRIM(Tabel22[[#This Row],[Datum]])&lt;&gt;"",Tabel22[[#This Row],[Datum]],"")</f>
        <v>45593</v>
      </c>
      <c r="D99" s="4">
        <v>45593</v>
      </c>
      <c r="F99" s="6" t="s">
        <v>79</v>
      </c>
    </row>
    <row r="100" spans="1:7" ht="28.5" customHeight="1">
      <c r="A100" s="2">
        <f>IF(TRIM(Tabel22[[#This Row],[Datum]])&lt;&gt;"",WEEKNUM(Tabel22[[#This Row],[Datum]],2),"")</f>
        <v>44</v>
      </c>
      <c r="B100" s="3">
        <f>IF(TRIM(Tabel22[[#This Row],[Datum]])&lt;&gt;"",(+Tabel22[[#This Row],[Datum]]-DATE(2024,8,27))/7,"")</f>
        <v>8.8571428571428577</v>
      </c>
      <c r="C100" s="32">
        <f>IF(TRIM(Tabel22[[#This Row],[Datum]])&lt;&gt;"",Tabel22[[#This Row],[Datum]],"")</f>
        <v>45593</v>
      </c>
      <c r="D100" s="4">
        <v>45593</v>
      </c>
      <c r="F100" s="6" t="s">
        <v>474</v>
      </c>
      <c r="G100" s="5" t="s">
        <v>91</v>
      </c>
    </row>
    <row r="101" spans="1:7" ht="28.5" customHeight="1">
      <c r="A101" s="2">
        <f>IF(TRIM(Tabel22[[#This Row],[Datum]])&lt;&gt;"",WEEKNUM(Tabel22[[#This Row],[Datum]],2),"")</f>
        <v>44</v>
      </c>
      <c r="B101" s="3">
        <f>IF(TRIM(Tabel22[[#This Row],[Datum]])&lt;&gt;"",(+Tabel22[[#This Row],[Datum]]-DATE(2024,8,27))/7,"")</f>
        <v>9</v>
      </c>
      <c r="C101" s="32">
        <f>IF(TRIM(Tabel22[[#This Row],[Datum]])&lt;&gt;"",Tabel22[[#This Row],[Datum]],"")</f>
        <v>45594</v>
      </c>
      <c r="D101" s="4">
        <v>45594</v>
      </c>
      <c r="F101" s="6" t="s">
        <v>474</v>
      </c>
      <c r="G101" s="5" t="s">
        <v>91</v>
      </c>
    </row>
    <row r="102" spans="1:7" ht="28.5" customHeight="1">
      <c r="A102" s="2">
        <f>IF(TRIM(Tabel22[[#This Row],[Datum]])&lt;&gt;"",WEEKNUM(Tabel22[[#This Row],[Datum]],2),"")</f>
        <v>44</v>
      </c>
      <c r="B102" s="3">
        <f>IF(TRIM(Tabel22[[#This Row],[Datum]])&lt;&gt;"",(+Tabel22[[#This Row],[Datum]]-DATE(2024,8,27))/7,"")</f>
        <v>9.1428571428571423</v>
      </c>
      <c r="C102" s="32">
        <f>IF(TRIM(Tabel22[[#This Row],[Datum]])&lt;&gt;"",Tabel22[[#This Row],[Datum]],"")</f>
        <v>45595</v>
      </c>
      <c r="D102" s="4">
        <v>45595</v>
      </c>
      <c r="F102" s="6" t="s">
        <v>474</v>
      </c>
      <c r="G102" s="5" t="s">
        <v>91</v>
      </c>
    </row>
    <row r="103" spans="1:7" ht="28.5" customHeight="1">
      <c r="A103" s="2">
        <f>IF(TRIM(Tabel22[[#This Row],[Datum]])&lt;&gt;"",WEEKNUM(Tabel22[[#This Row],[Datum]],2),"")</f>
        <v>44</v>
      </c>
      <c r="B103" s="3">
        <f>IF(TRIM(Tabel22[[#This Row],[Datum]])&lt;&gt;"",(+Tabel22[[#This Row],[Datum]]-DATE(2024,8,27))/7,"")</f>
        <v>9.2857142857142865</v>
      </c>
      <c r="C103" s="32">
        <f>IF(TRIM(Tabel22[[#This Row],[Datum]])&lt;&gt;"",Tabel22[[#This Row],[Datum]],"")</f>
        <v>45596</v>
      </c>
      <c r="D103" s="4">
        <v>45596</v>
      </c>
      <c r="F103" s="6" t="s">
        <v>474</v>
      </c>
      <c r="G103" s="5" t="s">
        <v>91</v>
      </c>
    </row>
    <row r="104" spans="1:7" ht="28.5" customHeight="1">
      <c r="A104" s="2">
        <f>IF(TRIM(Tabel22[[#This Row],[Datum]])&lt;&gt;"",WEEKNUM(Tabel22[[#This Row],[Datum]],2),"")</f>
        <v>44</v>
      </c>
      <c r="B104" s="3">
        <f>IF(TRIM(Tabel22[[#This Row],[Datum]])&lt;&gt;"",(+Tabel22[[#This Row],[Datum]]-DATE(2024,8,27))/7,"")</f>
        <v>9.4285714285714288</v>
      </c>
      <c r="C104" s="32">
        <f>IF(TRIM(Tabel22[[#This Row],[Datum]])&lt;&gt;"",Tabel22[[#This Row],[Datum]],"")</f>
        <v>45597</v>
      </c>
      <c r="D104" s="4">
        <v>45597</v>
      </c>
      <c r="F104" s="6" t="s">
        <v>474</v>
      </c>
      <c r="G104" s="5" t="s">
        <v>91</v>
      </c>
    </row>
    <row r="105" spans="1:7" ht="28.5" customHeight="1">
      <c r="A105" s="2">
        <f>IF(TRIM(Tabel22[[#This Row],[Datum]])&lt;&gt;"",WEEKNUM(Tabel22[[#This Row],[Datum]],2),"")</f>
        <v>45</v>
      </c>
      <c r="B105" s="3">
        <f>IF(TRIM(Tabel22[[#This Row],[Datum]])&lt;&gt;"",(+Tabel22[[#This Row],[Datum]]-DATE(2024,8,27))/7,"")</f>
        <v>9.8571428571428577</v>
      </c>
      <c r="C105" s="32">
        <f>IF(TRIM(Tabel22[[#This Row],[Datum]])&lt;&gt;"",Tabel22[[#This Row],[Datum]],"")</f>
        <v>45600</v>
      </c>
      <c r="D105" s="4">
        <v>45600</v>
      </c>
      <c r="F105" s="6" t="s">
        <v>94</v>
      </c>
    </row>
    <row r="106" spans="1:7" ht="28.5" customHeight="1">
      <c r="A106" s="18">
        <f>IF(TRIM(Tabel22[[#This Row],[Datum]])&lt;&gt;"",WEEKNUM(Tabel22[[#This Row],[Datum]],2),"")</f>
        <v>45</v>
      </c>
      <c r="B106" s="19">
        <f>IF(TRIM(Tabel22[[#This Row],[Datum]])&lt;&gt;"",(+Tabel22[[#This Row],[Datum]]-DATE(2024,8,27))/7,"")</f>
        <v>9.8571428571428577</v>
      </c>
      <c r="C106" s="34">
        <f>IF(TRIM(Tabel22[[#This Row],[Datum]])&lt;&gt;"",Tabel22[[#This Row],[Datum]],"")</f>
        <v>45600</v>
      </c>
      <c r="D106" s="20">
        <v>45600</v>
      </c>
      <c r="E106" s="21"/>
      <c r="F106" s="22" t="s">
        <v>675</v>
      </c>
      <c r="G106" s="13"/>
    </row>
    <row r="107" spans="1:7" ht="28.5" customHeight="1">
      <c r="A107" s="14">
        <f>IF(TRIM(Tabel22[[#This Row],[Datum]])&lt;&gt;"",WEEKNUM(Tabel22[[#This Row],[Datum]],2),"")</f>
        <v>45</v>
      </c>
      <c r="B107" s="15">
        <f>IF(TRIM(Tabel22[[#This Row],[Datum]])&lt;&gt;"",(+Tabel22[[#This Row],[Datum]]-DATE(2024,8,27))/7,"")</f>
        <v>9.8571428571428577</v>
      </c>
      <c r="C107" s="33">
        <f>IF(TRIM(Tabel22[[#This Row],[Datum]])&lt;&gt;"",Tabel22[[#This Row],[Datum]],"")</f>
        <v>45600</v>
      </c>
      <c r="D107" s="16">
        <v>45600</v>
      </c>
      <c r="E107" s="13"/>
      <c r="F107" s="27" t="s">
        <v>676</v>
      </c>
      <c r="G107" s="13" t="s">
        <v>91</v>
      </c>
    </row>
    <row r="108" spans="1:7" ht="28.5" customHeight="1">
      <c r="A108" s="2">
        <f>IF(TRIM(Tabel22[[#This Row],[Datum]])&lt;&gt;"",WEEKNUM(Tabel22[[#This Row],[Datum]],2),"")</f>
        <v>45</v>
      </c>
      <c r="B108" s="3">
        <f>IF(TRIM(Tabel22[[#This Row],[Datum]])&lt;&gt;"",(+Tabel22[[#This Row],[Datum]]-DATE(2024,8,27))/7,"")</f>
        <v>9.8571428571428577</v>
      </c>
      <c r="C108" s="32">
        <f>IF(TRIM(Tabel22[[#This Row],[Datum]])&lt;&gt;"",Tabel22[[#This Row],[Datum]],"")</f>
        <v>45600</v>
      </c>
      <c r="D108" s="4">
        <v>45600</v>
      </c>
      <c r="F108" s="6" t="s">
        <v>677</v>
      </c>
      <c r="G108" s="5" t="s">
        <v>91</v>
      </c>
    </row>
    <row r="109" spans="1:7" ht="28.5" customHeight="1">
      <c r="A109" s="2">
        <f>IF(TRIM(Tabel22[[#This Row],[Datum]])&lt;&gt;"",WEEKNUM(Tabel22[[#This Row],[Datum]],2),"")</f>
        <v>45</v>
      </c>
      <c r="B109" s="3">
        <f>IF(TRIM(Tabel22[[#This Row],[Datum]])&lt;&gt;"",(+Tabel22[[#This Row],[Datum]]-DATE(2024,8,27))/7,"")</f>
        <v>9.8571428571428577</v>
      </c>
      <c r="C109" s="32">
        <f>IF(TRIM(Tabel22[[#This Row],[Datum]])&lt;&gt;"",Tabel22[[#This Row],[Datum]],"")</f>
        <v>45600</v>
      </c>
      <c r="D109" s="4">
        <v>45600</v>
      </c>
      <c r="F109" s="6" t="s">
        <v>678</v>
      </c>
    </row>
    <row r="110" spans="1:7" ht="28.5" customHeight="1">
      <c r="A110" s="2">
        <f>IF(TRIM(Tabel22[[#This Row],[Datum]])&lt;&gt;"",WEEKNUM(Tabel22[[#This Row],[Datum]],2),"")</f>
        <v>45</v>
      </c>
      <c r="B110" s="3">
        <f>IF(TRIM(Tabel22[[#This Row],[Datum]])&lt;&gt;"",(+Tabel22[[#This Row],[Datum]]-DATE(2024,8,27))/7,"")</f>
        <v>10</v>
      </c>
      <c r="C110" s="32">
        <f>IF(TRIM(Tabel22[[#This Row],[Datum]])&lt;&gt;"",Tabel22[[#This Row],[Datum]],"")</f>
        <v>45601</v>
      </c>
      <c r="D110" s="4">
        <v>45601</v>
      </c>
      <c r="F110" s="6" t="s">
        <v>46</v>
      </c>
      <c r="G110" s="5" t="s">
        <v>91</v>
      </c>
    </row>
    <row r="111" spans="1:7" ht="28.5" customHeight="1">
      <c r="A111" s="2">
        <f>IF(TRIM(Tabel22[[#This Row],[Datum]])&lt;&gt;"",WEEKNUM(Tabel22[[#This Row],[Datum]],2),"")</f>
        <v>45</v>
      </c>
      <c r="B111" s="3">
        <f>IF(TRIM(Tabel22[[#This Row],[Datum]])&lt;&gt;"",(+Tabel22[[#This Row],[Datum]]-DATE(2024,8,27))/7,"")</f>
        <v>10</v>
      </c>
      <c r="C111" s="32">
        <f>IF(TRIM(Tabel22[[#This Row],[Datum]])&lt;&gt;"",Tabel22[[#This Row],[Datum]],"")</f>
        <v>45601</v>
      </c>
      <c r="D111" s="4">
        <v>45601</v>
      </c>
      <c r="F111" s="6" t="s">
        <v>679</v>
      </c>
      <c r="G111" s="5" t="s">
        <v>91</v>
      </c>
    </row>
    <row r="112" spans="1:7" ht="28.5" customHeight="1">
      <c r="A112" s="2">
        <f>IF(TRIM(Tabel22[[#This Row],[Datum]])&lt;&gt;"",WEEKNUM(Tabel22[[#This Row],[Datum]],2),"")</f>
        <v>45</v>
      </c>
      <c r="B112" s="3">
        <f>IF(TRIM(Tabel22[[#This Row],[Datum]])&lt;&gt;"",(+Tabel22[[#This Row],[Datum]]-DATE(2024,8,27))/7,"")</f>
        <v>10</v>
      </c>
      <c r="C112" s="32">
        <f>IF(TRIM(Tabel22[[#This Row],[Datum]])&lt;&gt;"",Tabel22[[#This Row],[Datum]],"")</f>
        <v>45601</v>
      </c>
      <c r="D112" s="4">
        <v>45601</v>
      </c>
      <c r="F112" s="6" t="s">
        <v>680</v>
      </c>
      <c r="G112" s="5" t="s">
        <v>91</v>
      </c>
    </row>
    <row r="113" spans="1:7" ht="28.5" customHeight="1">
      <c r="A113" s="2">
        <f>IF(TRIM(Tabel22[[#This Row],[Datum]])&lt;&gt;"",WEEKNUM(Tabel22[[#This Row],[Datum]],2),"")</f>
        <v>45</v>
      </c>
      <c r="B113" s="3">
        <f>IF(TRIM(Tabel22[[#This Row],[Datum]])&lt;&gt;"",(+Tabel22[[#This Row],[Datum]]-DATE(2024,8,27))/7,"")</f>
        <v>10.142857142857142</v>
      </c>
      <c r="C113" s="32">
        <f>IF(TRIM(Tabel22[[#This Row],[Datum]])&lt;&gt;"",Tabel22[[#This Row],[Datum]],"")</f>
        <v>45602</v>
      </c>
      <c r="D113" s="4">
        <v>45602</v>
      </c>
      <c r="F113" s="6" t="s">
        <v>681</v>
      </c>
    </row>
    <row r="114" spans="1:7" ht="28.5" customHeight="1">
      <c r="A114" s="2">
        <f>IF(TRIM(Tabel22[[#This Row],[Datum]])&lt;&gt;"",WEEKNUM(Tabel22[[#This Row],[Datum]],2),"")</f>
        <v>45</v>
      </c>
      <c r="B114" s="3">
        <f>IF(TRIM(Tabel22[[#This Row],[Datum]])&lt;&gt;"",(+Tabel22[[#This Row],[Datum]]-DATE(2024,8,27))/7,"")</f>
        <v>10.285714285714286</v>
      </c>
      <c r="C114" s="32">
        <f>IF(TRIM(Tabel22[[#This Row],[Datum]])&lt;&gt;"",Tabel22[[#This Row],[Datum]],"")</f>
        <v>45603</v>
      </c>
      <c r="D114" s="4">
        <v>45603</v>
      </c>
      <c r="F114" s="6" t="s">
        <v>682</v>
      </c>
      <c r="G114" s="5" t="s">
        <v>91</v>
      </c>
    </row>
    <row r="115" spans="1:7" ht="28.5" customHeight="1">
      <c r="A115" s="2">
        <f>IF(TRIM(Tabel22[[#This Row],[Datum]])&lt;&gt;"",WEEKNUM(Tabel22[[#This Row],[Datum]],2),"")</f>
        <v>45</v>
      </c>
      <c r="B115" s="3">
        <f>IF(TRIM(Tabel22[[#This Row],[Datum]])&lt;&gt;"",(+Tabel22[[#This Row],[Datum]]-DATE(2024,8,27))/7,"")</f>
        <v>10.285714285714286</v>
      </c>
      <c r="C115" s="32">
        <f>IF(TRIM(Tabel22[[#This Row],[Datum]])&lt;&gt;"",Tabel22[[#This Row],[Datum]],"")</f>
        <v>45603</v>
      </c>
      <c r="D115" s="4">
        <v>45603</v>
      </c>
      <c r="F115" s="6" t="s">
        <v>683</v>
      </c>
      <c r="G115" s="5" t="s">
        <v>91</v>
      </c>
    </row>
    <row r="116" spans="1:7" ht="28.5" customHeight="1">
      <c r="A116" s="2">
        <f>IF(TRIM(Tabel22[[#This Row],[Datum]])&lt;&gt;"",WEEKNUM(Tabel22[[#This Row],[Datum]],2),"")</f>
        <v>45</v>
      </c>
      <c r="B116" s="3">
        <f>IF(TRIM(Tabel22[[#This Row],[Datum]])&lt;&gt;"",(+Tabel22[[#This Row],[Datum]]-DATE(2024,8,27))/7,"")</f>
        <v>10.428571428571429</v>
      </c>
      <c r="C116" s="32">
        <f>IF(TRIM(Tabel22[[#This Row],[Datum]])&lt;&gt;"",Tabel22[[#This Row],[Datum]],"")</f>
        <v>45604</v>
      </c>
      <c r="D116" s="4">
        <v>45604</v>
      </c>
      <c r="F116" s="6" t="s">
        <v>684</v>
      </c>
      <c r="G116" s="5" t="s">
        <v>91</v>
      </c>
    </row>
    <row r="117" spans="1:7" ht="28.5" customHeight="1">
      <c r="A117" s="2">
        <f>IF(TRIM(Tabel22[[#This Row],[Datum]])&lt;&gt;"",WEEKNUM(Tabel22[[#This Row],[Datum]],2),"")</f>
        <v>45</v>
      </c>
      <c r="B117" s="3">
        <f>IF(TRIM(Tabel22[[#This Row],[Datum]])&lt;&gt;"",(+Tabel22[[#This Row],[Datum]]-DATE(2024,8,27))/7,"")</f>
        <v>10.428571428571429</v>
      </c>
      <c r="C117" s="32">
        <f>IF(TRIM(Tabel22[[#This Row],[Datum]])&lt;&gt;"",Tabel22[[#This Row],[Datum]],"")</f>
        <v>45604</v>
      </c>
      <c r="D117" s="4">
        <v>45604</v>
      </c>
      <c r="F117" s="6" t="s">
        <v>685</v>
      </c>
      <c r="G117" s="5" t="s">
        <v>91</v>
      </c>
    </row>
    <row r="118" spans="1:7" ht="28.5" customHeight="1">
      <c r="A118" s="2">
        <f>IF(TRIM(Tabel22[[#This Row],[Datum]])&lt;&gt;"",WEEKNUM(Tabel22[[#This Row],[Datum]],2),"")</f>
        <v>45</v>
      </c>
      <c r="B118" s="3">
        <f>IF(TRIM(Tabel22[[#This Row],[Datum]])&lt;&gt;"",(+Tabel22[[#This Row],[Datum]]-DATE(2024,8,27))/7,"")</f>
        <v>10.428571428571429</v>
      </c>
      <c r="C118" s="32">
        <f>IF(TRIM(Tabel22[[#This Row],[Datum]])&lt;&gt;"",Tabel22[[#This Row],[Datum]],"")</f>
        <v>45604</v>
      </c>
      <c r="D118" s="4">
        <v>45604</v>
      </c>
      <c r="F118" s="6" t="s">
        <v>686</v>
      </c>
      <c r="G118" s="5" t="s">
        <v>91</v>
      </c>
    </row>
    <row r="119" spans="1:7" ht="28.5" customHeight="1">
      <c r="A119" s="2">
        <f>IF(TRIM(Tabel22[[#This Row],[Datum]])&lt;&gt;"",WEEKNUM(Tabel22[[#This Row],[Datum]],2),"")</f>
        <v>46</v>
      </c>
      <c r="B119" s="3">
        <f>IF(TRIM(Tabel22[[#This Row],[Datum]])&lt;&gt;"",(+Tabel22[[#This Row],[Datum]]-DATE(2024,8,27))/7,"")</f>
        <v>10.857142857142858</v>
      </c>
      <c r="C119" s="32">
        <f>IF(TRIM(Tabel22[[#This Row],[Datum]])&lt;&gt;"",Tabel22[[#This Row],[Datum]],"")</f>
        <v>45607</v>
      </c>
      <c r="D119" s="4">
        <v>45607</v>
      </c>
      <c r="F119" s="6" t="s">
        <v>687</v>
      </c>
    </row>
    <row r="120" spans="1:7" ht="28.5" customHeight="1">
      <c r="A120" s="2">
        <f>IF(TRIM(Tabel22[[#This Row],[Datum]])&lt;&gt;"",WEEKNUM(Tabel22[[#This Row],[Datum]],2),"")</f>
        <v>46</v>
      </c>
      <c r="B120" s="3">
        <f>IF(TRIM(Tabel22[[#This Row],[Datum]])&lt;&gt;"",(+Tabel22[[#This Row],[Datum]]-DATE(2024,8,27))/7,"")</f>
        <v>10.857142857142858</v>
      </c>
      <c r="C120" s="32">
        <f>IF(TRIM(Tabel22[[#This Row],[Datum]])&lt;&gt;"",Tabel22[[#This Row],[Datum]],"")</f>
        <v>45607</v>
      </c>
      <c r="D120" s="4">
        <v>45607</v>
      </c>
      <c r="F120" s="6" t="s">
        <v>688</v>
      </c>
    </row>
    <row r="121" spans="1:7" ht="28.5" customHeight="1">
      <c r="A121" s="2">
        <f>IF(TRIM(Tabel22[[#This Row],[Datum]])&lt;&gt;"",WEEKNUM(Tabel22[[#This Row],[Datum]],2),"")</f>
        <v>46</v>
      </c>
      <c r="B121" s="3">
        <f>IF(TRIM(Tabel22[[#This Row],[Datum]])&lt;&gt;"",(+Tabel22[[#This Row],[Datum]]-DATE(2024,8,27))/7,"")</f>
        <v>10.857142857142858</v>
      </c>
      <c r="C121" s="32">
        <f>IF(TRIM(Tabel22[[#This Row],[Datum]])&lt;&gt;"",Tabel22[[#This Row],[Datum]],"")</f>
        <v>45607</v>
      </c>
      <c r="D121" s="4">
        <v>45607</v>
      </c>
      <c r="F121" s="6" t="s">
        <v>180</v>
      </c>
    </row>
    <row r="122" spans="1:7" ht="28.5" customHeight="1">
      <c r="A122" s="2">
        <f>IF(TRIM(Tabel22[[#This Row],[Datum]])&lt;&gt;"",WEEKNUM(Tabel22[[#This Row],[Datum]],2),"")</f>
        <v>46</v>
      </c>
      <c r="B122" s="3">
        <f>IF(TRIM(Tabel22[[#This Row],[Datum]])&lt;&gt;"",(+Tabel22[[#This Row],[Datum]]-DATE(2024,8,27))/7,"")</f>
        <v>10.857142857142858</v>
      </c>
      <c r="C122" s="32">
        <f>IF(TRIM(Tabel22[[#This Row],[Datum]])&lt;&gt;"",Tabel22[[#This Row],[Datum]],"")</f>
        <v>45607</v>
      </c>
      <c r="D122" s="4">
        <v>45607</v>
      </c>
      <c r="F122" s="6" t="s">
        <v>689</v>
      </c>
      <c r="G122" s="5" t="s">
        <v>91</v>
      </c>
    </row>
    <row r="123" spans="1:7" ht="28.5" customHeight="1">
      <c r="A123" s="2">
        <f>IF(TRIM(Tabel22[[#This Row],[Datum]])&lt;&gt;"",WEEKNUM(Tabel22[[#This Row],[Datum]],2),"")</f>
        <v>46</v>
      </c>
      <c r="B123" s="3">
        <f>IF(TRIM(Tabel22[[#This Row],[Datum]])&lt;&gt;"",(+Tabel22[[#This Row],[Datum]]-DATE(2024,8,27))/7,"")</f>
        <v>11</v>
      </c>
      <c r="C123" s="32">
        <f>IF(TRIM(Tabel22[[#This Row],[Datum]])&lt;&gt;"",Tabel22[[#This Row],[Datum]],"")</f>
        <v>45608</v>
      </c>
      <c r="D123" s="4">
        <v>45608</v>
      </c>
      <c r="F123" s="6" t="s">
        <v>690</v>
      </c>
    </row>
    <row r="124" spans="1:7" ht="28.5" customHeight="1">
      <c r="A124" s="2">
        <f>IF(TRIM(Tabel22[[#This Row],[Datum]])&lt;&gt;"",WEEKNUM(Tabel22[[#This Row],[Datum]],2),"")</f>
        <v>46</v>
      </c>
      <c r="B124" s="3">
        <f>IF(TRIM(Tabel22[[#This Row],[Datum]])&lt;&gt;"",(+Tabel22[[#This Row],[Datum]]-DATE(2024,8,27))/7,"")</f>
        <v>11</v>
      </c>
      <c r="C124" s="32">
        <f>IF(TRIM(Tabel22[[#This Row],[Datum]])&lt;&gt;"",Tabel22[[#This Row],[Datum]],"")</f>
        <v>45608</v>
      </c>
      <c r="D124" s="4">
        <v>45608</v>
      </c>
      <c r="F124" s="6" t="s">
        <v>638</v>
      </c>
    </row>
    <row r="125" spans="1:7" ht="28.5" customHeight="1">
      <c r="A125" s="2">
        <f>IF(TRIM(Tabel22[[#This Row],[Datum]])&lt;&gt;"",WEEKNUM(Tabel22[[#This Row],[Datum]],2),"")</f>
        <v>46</v>
      </c>
      <c r="B125" s="3">
        <f>IF(TRIM(Tabel22[[#This Row],[Datum]])&lt;&gt;"",(+Tabel22[[#This Row],[Datum]]-DATE(2024,8,27))/7,"")</f>
        <v>11.142857142857142</v>
      </c>
      <c r="C125" s="32">
        <f>IF(TRIM(Tabel22[[#This Row],[Datum]])&lt;&gt;"",Tabel22[[#This Row],[Datum]],"")</f>
        <v>45609</v>
      </c>
      <c r="D125" s="4">
        <v>45609</v>
      </c>
      <c r="F125" s="6" t="s">
        <v>691</v>
      </c>
      <c r="G125" s="5" t="s">
        <v>91</v>
      </c>
    </row>
    <row r="126" spans="1:7" ht="28.5" customHeight="1">
      <c r="A126" s="2">
        <f>IF(TRIM(Tabel22[[#This Row],[Datum]])&lt;&gt;"",WEEKNUM(Tabel22[[#This Row],[Datum]],2),"")</f>
        <v>46</v>
      </c>
      <c r="B126" s="3">
        <f>IF(TRIM(Tabel22[[#This Row],[Datum]])&lt;&gt;"",(+Tabel22[[#This Row],[Datum]]-DATE(2024,8,27))/7,"")</f>
        <v>11.142857142857142</v>
      </c>
      <c r="C126" s="32">
        <f>IF(TRIM(Tabel22[[#This Row],[Datum]])&lt;&gt;"",Tabel22[[#This Row],[Datum]],"")</f>
        <v>45609</v>
      </c>
      <c r="D126" s="4">
        <v>45609</v>
      </c>
      <c r="F126" s="6" t="s">
        <v>638</v>
      </c>
    </row>
    <row r="127" spans="1:7" ht="28.5" customHeight="1">
      <c r="A127" s="2">
        <f>IF(TRIM(Tabel22[[#This Row],[Datum]])&lt;&gt;"",WEEKNUM(Tabel22[[#This Row],[Datum]],2),"")</f>
        <v>46</v>
      </c>
      <c r="B127" s="3">
        <f>IF(TRIM(Tabel22[[#This Row],[Datum]])&lt;&gt;"",(+Tabel22[[#This Row],[Datum]]-DATE(2024,8,27))/7,"")</f>
        <v>11.285714285714286</v>
      </c>
      <c r="C127" s="32">
        <f>IF(TRIM(Tabel22[[#This Row],[Datum]])&lt;&gt;"",Tabel22[[#This Row],[Datum]],"")</f>
        <v>45610</v>
      </c>
      <c r="D127" s="4">
        <v>45610</v>
      </c>
      <c r="F127" s="6" t="s">
        <v>638</v>
      </c>
    </row>
    <row r="128" spans="1:7" ht="28.5" customHeight="1">
      <c r="A128" s="2">
        <f>IF(TRIM(Tabel22[[#This Row],[Datum]])&lt;&gt;"",WEEKNUM(Tabel22[[#This Row],[Datum]],2),"")</f>
        <v>46</v>
      </c>
      <c r="B128" s="3">
        <f>IF(TRIM(Tabel22[[#This Row],[Datum]])&lt;&gt;"",(+Tabel22[[#This Row],[Datum]]-DATE(2024,8,27))/7,"")</f>
        <v>11.428571428571429</v>
      </c>
      <c r="C128" s="32">
        <f>IF(TRIM(Tabel22[[#This Row],[Datum]])&lt;&gt;"",Tabel22[[#This Row],[Datum]],"")</f>
        <v>45611</v>
      </c>
      <c r="D128" s="4">
        <v>45611</v>
      </c>
      <c r="F128" s="6" t="s">
        <v>692</v>
      </c>
      <c r="G128" s="5" t="s">
        <v>91</v>
      </c>
    </row>
    <row r="129" spans="1:7" ht="28.5" customHeight="1">
      <c r="A129" s="2">
        <f>IF(TRIM(Tabel22[[#This Row],[Datum]])&lt;&gt;"",WEEKNUM(Tabel22[[#This Row],[Datum]],2),"")</f>
        <v>46</v>
      </c>
      <c r="B129" s="3">
        <f>IF(TRIM(Tabel22[[#This Row],[Datum]])&lt;&gt;"",(+Tabel22[[#This Row],[Datum]]-DATE(2024,8,27))/7,"")</f>
        <v>11.428571428571429</v>
      </c>
      <c r="C129" s="32">
        <f>IF(TRIM(Tabel22[[#This Row],[Datum]])&lt;&gt;"",Tabel22[[#This Row],[Datum]],"")</f>
        <v>45611</v>
      </c>
      <c r="D129" s="4">
        <v>45611</v>
      </c>
      <c r="F129" s="6" t="s">
        <v>693</v>
      </c>
      <c r="G129" s="5" t="s">
        <v>91</v>
      </c>
    </row>
    <row r="130" spans="1:7" ht="28.5" customHeight="1">
      <c r="A130" s="2">
        <f>IF(TRIM(Tabel22[[#This Row],[Datum]])&lt;&gt;"",WEEKNUM(Tabel22[[#This Row],[Datum]],2),"")</f>
        <v>46</v>
      </c>
      <c r="B130" s="3">
        <f>IF(TRIM(Tabel22[[#This Row],[Datum]])&lt;&gt;"",(+Tabel22[[#This Row],[Datum]]-DATE(2024,8,27))/7,"")</f>
        <v>11.428571428571429</v>
      </c>
      <c r="C130" s="32">
        <f>IF(TRIM(Tabel22[[#This Row],[Datum]])&lt;&gt;"",Tabel22[[#This Row],[Datum]],"")</f>
        <v>45611</v>
      </c>
      <c r="D130" s="4">
        <v>45611</v>
      </c>
      <c r="F130" s="6" t="s">
        <v>694</v>
      </c>
      <c r="G130" s="5" t="s">
        <v>91</v>
      </c>
    </row>
    <row r="131" spans="1:7" ht="28.5" customHeight="1">
      <c r="A131" s="2">
        <f>IF(TRIM(Tabel22[[#This Row],[Datum]])&lt;&gt;"",WEEKNUM(Tabel22[[#This Row],[Datum]],2),"")</f>
        <v>47</v>
      </c>
      <c r="B131" s="3">
        <f>IF(TRIM(Tabel22[[#This Row],[Datum]])&lt;&gt;"",(+Tabel22[[#This Row],[Datum]]-DATE(2024,8,27))/7,"")</f>
        <v>11.857142857142858</v>
      </c>
      <c r="C131" s="32">
        <f>IF(TRIM(Tabel22[[#This Row],[Datum]])&lt;&gt;"",Tabel22[[#This Row],[Datum]],"")</f>
        <v>45614</v>
      </c>
      <c r="D131" s="4">
        <v>45614</v>
      </c>
      <c r="F131" s="6" t="s">
        <v>695</v>
      </c>
    </row>
    <row r="132" spans="1:7" ht="28.5" customHeight="1">
      <c r="A132" s="14">
        <f>IF(TRIM(Tabel22[[#This Row],[Datum]])&lt;&gt;"",WEEKNUM(Tabel22[[#This Row],[Datum]],2),"")</f>
        <v>47</v>
      </c>
      <c r="B132" s="15">
        <f>IF(TRIM(Tabel22[[#This Row],[Datum]])&lt;&gt;"",(+Tabel22[[#This Row],[Datum]]-DATE(2024,8,27))/7,"")</f>
        <v>11.857142857142858</v>
      </c>
      <c r="C132" s="33">
        <f>IF(TRIM(Tabel22[[#This Row],[Datum]])&lt;&gt;"",Tabel22[[#This Row],[Datum]],"")</f>
        <v>45614</v>
      </c>
      <c r="D132" s="16">
        <v>45614</v>
      </c>
      <c r="E132" s="13"/>
      <c r="F132" s="17" t="s">
        <v>696</v>
      </c>
      <c r="G132" s="13" t="s">
        <v>21</v>
      </c>
    </row>
    <row r="133" spans="1:7" ht="28.5" customHeight="1">
      <c r="A133" s="2">
        <f>IF(TRIM(Tabel22[[#This Row],[Datum]])&lt;&gt;"",WEEKNUM(Tabel22[[#This Row],[Datum]],2),"")</f>
        <v>47</v>
      </c>
      <c r="B133" s="3">
        <f>IF(TRIM(Tabel22[[#This Row],[Datum]])&lt;&gt;"",(+Tabel22[[#This Row],[Datum]]-DATE(2024,8,27))/7,"")</f>
        <v>11.857142857142858</v>
      </c>
      <c r="C133" s="32">
        <f>IF(TRIM(Tabel22[[#This Row],[Datum]])&lt;&gt;"",Tabel22[[#This Row],[Datum]],"")</f>
        <v>45614</v>
      </c>
      <c r="D133" s="4">
        <v>45614</v>
      </c>
      <c r="F133" s="6" t="s">
        <v>697</v>
      </c>
      <c r="G133" s="5" t="s">
        <v>21</v>
      </c>
    </row>
    <row r="134" spans="1:7" ht="28.5" customHeight="1">
      <c r="A134" s="2">
        <f>IF(TRIM(Tabel22[[#This Row],[Datum]])&lt;&gt;"",WEEKNUM(Tabel22[[#This Row],[Datum]],2),"")</f>
        <v>47</v>
      </c>
      <c r="B134" s="3">
        <f>IF(TRIM(Tabel22[[#This Row],[Datum]])&lt;&gt;"",(+Tabel22[[#This Row],[Datum]]-DATE(2024,8,27))/7,"")</f>
        <v>11.857142857142858</v>
      </c>
      <c r="C134" s="32">
        <f>IF(TRIM(Tabel22[[#This Row],[Datum]])&lt;&gt;"",Tabel22[[#This Row],[Datum]],"")</f>
        <v>45614</v>
      </c>
      <c r="D134" s="4">
        <v>45614</v>
      </c>
      <c r="F134" s="6" t="s">
        <v>698</v>
      </c>
      <c r="G134" s="5" t="s">
        <v>21</v>
      </c>
    </row>
    <row r="135" spans="1:7" ht="28.5" customHeight="1">
      <c r="A135" s="2">
        <f>IF(TRIM(Tabel22[[#This Row],[Datum]])&lt;&gt;"",WEEKNUM(Tabel22[[#This Row],[Datum]],2),"")</f>
        <v>47</v>
      </c>
      <c r="B135" s="3">
        <f>IF(TRIM(Tabel22[[#This Row],[Datum]])&lt;&gt;"",(+Tabel22[[#This Row],[Datum]]-DATE(2024,8,27))/7,"")</f>
        <v>11.857142857142858</v>
      </c>
      <c r="C135" s="32">
        <f>IF(TRIM(Tabel22[[#This Row],[Datum]])&lt;&gt;"",Tabel22[[#This Row],[Datum]],"")</f>
        <v>45614</v>
      </c>
      <c r="D135" s="4">
        <v>45614</v>
      </c>
      <c r="F135" s="6" t="s">
        <v>699</v>
      </c>
      <c r="G135" s="5" t="s">
        <v>91</v>
      </c>
    </row>
    <row r="136" spans="1:7" ht="28.5" customHeight="1">
      <c r="A136" s="2">
        <f>IF(TRIM(Tabel22[[#This Row],[Datum]])&lt;&gt;"",WEEKNUM(Tabel22[[#This Row],[Datum]],2),"")</f>
        <v>47</v>
      </c>
      <c r="B136" s="3">
        <f>IF(TRIM(Tabel22[[#This Row],[Datum]])&lt;&gt;"",(+Tabel22[[#This Row],[Datum]]-DATE(2024,8,27))/7,"")</f>
        <v>12</v>
      </c>
      <c r="C136" s="32">
        <f>IF(TRIM(Tabel22[[#This Row],[Datum]])&lt;&gt;"",Tabel22[[#This Row],[Datum]],"")</f>
        <v>45615</v>
      </c>
      <c r="D136" s="4">
        <v>45615</v>
      </c>
      <c r="F136" s="6" t="s">
        <v>700</v>
      </c>
    </row>
    <row r="137" spans="1:7" ht="28.5" customHeight="1">
      <c r="A137" s="2">
        <f>IF(TRIM(Tabel22[[#This Row],[Datum]])&lt;&gt;"",WEEKNUM(Tabel22[[#This Row],[Datum]],2),"")</f>
        <v>47</v>
      </c>
      <c r="B137" s="3">
        <f>IF(TRIM(Tabel22[[#This Row],[Datum]])&lt;&gt;"",(+Tabel22[[#This Row],[Datum]]-DATE(2024,8,27))/7,"")</f>
        <v>12</v>
      </c>
      <c r="C137" s="32">
        <f>IF(TRIM(Tabel22[[#This Row],[Datum]])&lt;&gt;"",Tabel22[[#This Row],[Datum]],"")</f>
        <v>45615</v>
      </c>
      <c r="D137" s="4">
        <v>45615</v>
      </c>
      <c r="F137" s="6" t="s">
        <v>701</v>
      </c>
      <c r="G137" s="5" t="s">
        <v>91</v>
      </c>
    </row>
    <row r="138" spans="1:7" ht="28.5" customHeight="1">
      <c r="A138" s="2">
        <f>IF(TRIM(Tabel22[[#This Row],[Datum]])&lt;&gt;"",WEEKNUM(Tabel22[[#This Row],[Datum]],2),"")</f>
        <v>47</v>
      </c>
      <c r="B138" s="3">
        <f>IF(TRIM(Tabel22[[#This Row],[Datum]])&lt;&gt;"",(+Tabel22[[#This Row],[Datum]]-DATE(2024,8,27))/7,"")</f>
        <v>12</v>
      </c>
      <c r="C138" s="32">
        <f>IF(TRIM(Tabel22[[#This Row],[Datum]])&lt;&gt;"",Tabel22[[#This Row],[Datum]],"")</f>
        <v>45615</v>
      </c>
      <c r="D138" s="4">
        <v>45615</v>
      </c>
      <c r="F138" s="6" t="s">
        <v>702</v>
      </c>
    </row>
    <row r="139" spans="1:7" ht="28.5" customHeight="1">
      <c r="A139" s="2">
        <f>IF(TRIM(Tabel22[[#This Row],[Datum]])&lt;&gt;"",WEEKNUM(Tabel22[[#This Row],[Datum]],2),"")</f>
        <v>47</v>
      </c>
      <c r="B139" s="3">
        <f>IF(TRIM(Tabel22[[#This Row],[Datum]])&lt;&gt;"",(+Tabel22[[#This Row],[Datum]]-DATE(2024,8,27))/7,"")</f>
        <v>12.142857142857142</v>
      </c>
      <c r="C139" s="32">
        <f>IF(TRIM(Tabel22[[#This Row],[Datum]])&lt;&gt;"",Tabel22[[#This Row],[Datum]],"")</f>
        <v>45616</v>
      </c>
      <c r="D139" s="4">
        <v>45616</v>
      </c>
      <c r="F139" s="6" t="s">
        <v>697</v>
      </c>
      <c r="G139" s="5" t="s">
        <v>91</v>
      </c>
    </row>
    <row r="140" spans="1:7" ht="28.5" customHeight="1">
      <c r="A140" s="2">
        <f>IF(TRIM(Tabel22[[#This Row],[Datum]])&lt;&gt;"",WEEKNUM(Tabel22[[#This Row],[Datum]],2),"")</f>
        <v>47</v>
      </c>
      <c r="B140" s="3">
        <f>IF(TRIM(Tabel22[[#This Row],[Datum]])&lt;&gt;"",(+Tabel22[[#This Row],[Datum]]-DATE(2024,8,27))/7,"")</f>
        <v>12.285714285714286</v>
      </c>
      <c r="C140" s="32">
        <f>IF(TRIM(Tabel22[[#This Row],[Datum]])&lt;&gt;"",Tabel22[[#This Row],[Datum]],"")</f>
        <v>45617</v>
      </c>
      <c r="D140" s="4">
        <v>45617</v>
      </c>
      <c r="F140" s="6" t="s">
        <v>697</v>
      </c>
      <c r="G140" s="5" t="s">
        <v>91</v>
      </c>
    </row>
    <row r="141" spans="1:7" ht="28.5" customHeight="1">
      <c r="A141" s="2">
        <f>IF(TRIM(Tabel22[[#This Row],[Datum]])&lt;&gt;"",WEEKNUM(Tabel22[[#This Row],[Datum]],2),"")</f>
        <v>47</v>
      </c>
      <c r="B141" s="3">
        <f>IF(TRIM(Tabel22[[#This Row],[Datum]])&lt;&gt;"",(+Tabel22[[#This Row],[Datum]]-DATE(2024,8,27))/7,"")</f>
        <v>12.428571428571429</v>
      </c>
      <c r="C141" s="32">
        <f>IF(TRIM(Tabel22[[#This Row],[Datum]])&lt;&gt;"",Tabel22[[#This Row],[Datum]],"")</f>
        <v>45618</v>
      </c>
      <c r="D141" s="4">
        <v>45618</v>
      </c>
      <c r="F141" s="6" t="s">
        <v>703</v>
      </c>
      <c r="G141" s="5" t="s">
        <v>21</v>
      </c>
    </row>
    <row r="142" spans="1:7" ht="28.5" customHeight="1">
      <c r="A142" s="2">
        <f>IF(TRIM(Tabel22[[#This Row],[Datum]])&lt;&gt;"",WEEKNUM(Tabel22[[#This Row],[Datum]],2),"")</f>
        <v>47</v>
      </c>
      <c r="B142" s="3">
        <f>IF(TRIM(Tabel22[[#This Row],[Datum]])&lt;&gt;"",(+Tabel22[[#This Row],[Datum]]-DATE(2024,8,27))/7,"")</f>
        <v>12.428571428571429</v>
      </c>
      <c r="C142" s="32">
        <f>IF(TRIM(Tabel22[[#This Row],[Datum]])&lt;&gt;"",Tabel22[[#This Row],[Datum]],"")</f>
        <v>45618</v>
      </c>
      <c r="D142" s="4">
        <v>45618</v>
      </c>
      <c r="F142" s="6" t="s">
        <v>697</v>
      </c>
      <c r="G142" s="5" t="s">
        <v>91</v>
      </c>
    </row>
    <row r="143" spans="1:7" ht="28.5" customHeight="1">
      <c r="A143" s="2">
        <f>IF(TRIM(Tabel22[[#This Row],[Datum]])&lt;&gt;"",WEEKNUM(Tabel22[[#This Row],[Datum]],2),"")</f>
        <v>48</v>
      </c>
      <c r="B143" s="3">
        <f>IF(TRIM(Tabel22[[#This Row],[Datum]])&lt;&gt;"",(+Tabel22[[#This Row],[Datum]]-DATE(2024,8,27))/7,"")</f>
        <v>12.857142857142858</v>
      </c>
      <c r="C143" s="32">
        <f>IF(TRIM(Tabel22[[#This Row],[Datum]])&lt;&gt;"",Tabel22[[#This Row],[Datum]],"")</f>
        <v>45621</v>
      </c>
      <c r="D143" s="4">
        <v>45621</v>
      </c>
      <c r="F143" s="6" t="s">
        <v>501</v>
      </c>
    </row>
    <row r="144" spans="1:7" ht="28.5" customHeight="1">
      <c r="A144" s="23">
        <f>IF(TRIM(Tabel22[[#This Row],[Datum]])&lt;&gt;"",WEEKNUM(Tabel22[[#This Row],[Datum]],2),"")</f>
        <v>48</v>
      </c>
      <c r="B144" s="24">
        <f>IF(TRIM(Tabel22[[#This Row],[Datum]])&lt;&gt;"",(+Tabel22[[#This Row],[Datum]]-DATE(2024,8,27))/7,"")</f>
        <v>12.857142857142858</v>
      </c>
      <c r="C144" s="35">
        <f>IF(TRIM(Tabel22[[#This Row],[Datum]])&lt;&gt;"",Tabel22[[#This Row],[Datum]],"")</f>
        <v>45621</v>
      </c>
      <c r="D144" s="25">
        <v>45621</v>
      </c>
      <c r="E144" s="17"/>
      <c r="F144" s="17" t="s">
        <v>704</v>
      </c>
      <c r="G144" s="13" t="s">
        <v>91</v>
      </c>
    </row>
    <row r="145" spans="1:7" ht="28.5" customHeight="1">
      <c r="A145" s="2">
        <f>IF(TRIM(Tabel22[[#This Row],[Datum]])&lt;&gt;"",WEEKNUM(Tabel22[[#This Row],[Datum]],2),"")</f>
        <v>48</v>
      </c>
      <c r="B145" s="3">
        <f>IF(TRIM(Tabel22[[#This Row],[Datum]])&lt;&gt;"",(+Tabel22[[#This Row],[Datum]]-DATE(2024,8,27))/7,"")</f>
        <v>12.857142857142858</v>
      </c>
      <c r="C145" s="32">
        <f>IF(TRIM(Tabel22[[#This Row],[Datum]])&lt;&gt;"",Tabel22[[#This Row],[Datum]],"")</f>
        <v>45621</v>
      </c>
      <c r="D145" s="4">
        <v>45621</v>
      </c>
      <c r="F145" s="6" t="s">
        <v>705</v>
      </c>
    </row>
    <row r="146" spans="1:7" ht="28.5" customHeight="1">
      <c r="A146" s="2">
        <f>IF(TRIM(Tabel22[[#This Row],[Datum]])&lt;&gt;"",WEEKNUM(Tabel22[[#This Row],[Datum]],2),"")</f>
        <v>48</v>
      </c>
      <c r="B146" s="3">
        <f>IF(TRIM(Tabel22[[#This Row],[Datum]])&lt;&gt;"",(+Tabel22[[#This Row],[Datum]]-DATE(2024,8,27))/7,"")</f>
        <v>13</v>
      </c>
      <c r="C146" s="32">
        <f>IF(TRIM(Tabel22[[#This Row],[Datum]])&lt;&gt;"",Tabel22[[#This Row],[Datum]],"")</f>
        <v>45622</v>
      </c>
      <c r="D146" s="4">
        <v>45622</v>
      </c>
      <c r="F146" s="6" t="s">
        <v>706</v>
      </c>
      <c r="G146" s="5" t="s">
        <v>91</v>
      </c>
    </row>
    <row r="147" spans="1:7" ht="28.5" customHeight="1">
      <c r="A147" s="2">
        <f>IF(TRIM(Tabel22[[#This Row],[Datum]])&lt;&gt;"",WEEKNUM(Tabel22[[#This Row],[Datum]],2),"")</f>
        <v>48</v>
      </c>
      <c r="B147" s="3">
        <f>IF(TRIM(Tabel22[[#This Row],[Datum]])&lt;&gt;"",(+Tabel22[[#This Row],[Datum]]-DATE(2024,8,27))/7,"")</f>
        <v>13</v>
      </c>
      <c r="C147" s="32">
        <f>IF(TRIM(Tabel22[[#This Row],[Datum]])&lt;&gt;"",Tabel22[[#This Row],[Datum]],"")</f>
        <v>45622</v>
      </c>
      <c r="D147" s="4">
        <v>45622</v>
      </c>
      <c r="F147" s="6" t="s">
        <v>707</v>
      </c>
      <c r="G147" s="5" t="s">
        <v>21</v>
      </c>
    </row>
    <row r="148" spans="1:7" ht="28.5" customHeight="1">
      <c r="A148" s="2">
        <f>IF(TRIM(Tabel22[[#This Row],[Datum]])&lt;&gt;"",WEEKNUM(Tabel22[[#This Row],[Datum]],2),"")</f>
        <v>48</v>
      </c>
      <c r="B148" s="3">
        <f>IF(TRIM(Tabel22[[#This Row],[Datum]])&lt;&gt;"",(+Tabel22[[#This Row],[Datum]]-DATE(2024,8,27))/7,"")</f>
        <v>13</v>
      </c>
      <c r="C148" s="32">
        <f>IF(TRIM(Tabel22[[#This Row],[Datum]])&lt;&gt;"",Tabel22[[#This Row],[Datum]],"")</f>
        <v>45622</v>
      </c>
      <c r="D148" s="4">
        <v>45622</v>
      </c>
      <c r="F148" s="6" t="s">
        <v>708</v>
      </c>
    </row>
    <row r="149" spans="1:7" ht="28.5" customHeight="1">
      <c r="A149" s="2">
        <f>IF(TRIM(Tabel22[[#This Row],[Datum]])&lt;&gt;"",WEEKNUM(Tabel22[[#This Row],[Datum]],2),"")</f>
        <v>48</v>
      </c>
      <c r="B149" s="3">
        <f>IF(TRIM(Tabel22[[#This Row],[Datum]])&lt;&gt;"",(+Tabel22[[#This Row],[Datum]]-DATE(2024,8,27))/7,"")</f>
        <v>13.142857142857142</v>
      </c>
      <c r="C149" s="32">
        <f>IF(TRIM(Tabel22[[#This Row],[Datum]])&lt;&gt;"",Tabel22[[#This Row],[Datum]],"")</f>
        <v>45623</v>
      </c>
      <c r="D149" s="4">
        <v>45623</v>
      </c>
      <c r="F149" s="6" t="s">
        <v>691</v>
      </c>
      <c r="G149" s="5" t="s">
        <v>91</v>
      </c>
    </row>
    <row r="150" spans="1:7" ht="28.5" customHeight="1">
      <c r="A150" s="2">
        <f>IF(TRIM(Tabel22[[#This Row],[Datum]])&lt;&gt;"",WEEKNUM(Tabel22[[#This Row],[Datum]],2),"")</f>
        <v>48</v>
      </c>
      <c r="B150" s="3">
        <f>IF(TRIM(Tabel22[[#This Row],[Datum]])&lt;&gt;"",(+Tabel22[[#This Row],[Datum]]-DATE(2024,8,27))/7,"")</f>
        <v>13.142857142857142</v>
      </c>
      <c r="C150" s="32">
        <f>IF(TRIM(Tabel22[[#This Row],[Datum]])&lt;&gt;"",Tabel22[[#This Row],[Datum]],"")</f>
        <v>45623</v>
      </c>
      <c r="D150" s="4">
        <v>45623</v>
      </c>
      <c r="F150" s="6" t="s">
        <v>709</v>
      </c>
    </row>
    <row r="151" spans="1:7" ht="28.5" customHeight="1">
      <c r="A151" s="2">
        <f>IF(TRIM(Tabel22[[#This Row],[Datum]])&lt;&gt;"",WEEKNUM(Tabel22[[#This Row],[Datum]],2),"")</f>
        <v>48</v>
      </c>
      <c r="B151" s="3">
        <f>IF(TRIM(Tabel22[[#This Row],[Datum]])&lt;&gt;"",(+Tabel22[[#This Row],[Datum]]-DATE(2024,8,27))/7,"")</f>
        <v>13.142857142857142</v>
      </c>
      <c r="C151" s="32">
        <f>IF(TRIM(Tabel22[[#This Row],[Datum]])&lt;&gt;"",Tabel22[[#This Row],[Datum]],"")</f>
        <v>45623</v>
      </c>
      <c r="D151" s="4">
        <v>45623</v>
      </c>
      <c r="F151" s="6" t="s">
        <v>710</v>
      </c>
      <c r="G151" s="5" t="s">
        <v>91</v>
      </c>
    </row>
    <row r="152" spans="1:7" ht="28.5" customHeight="1">
      <c r="A152" s="2">
        <f>IF(TRIM(Tabel22[[#This Row],[Datum]])&lt;&gt;"",WEEKNUM(Tabel22[[#This Row],[Datum]],2),"")</f>
        <v>48</v>
      </c>
      <c r="B152" s="3">
        <f>IF(TRIM(Tabel22[[#This Row],[Datum]])&lt;&gt;"",(+Tabel22[[#This Row],[Datum]]-DATE(2024,8,27))/7,"")</f>
        <v>13.285714285714286</v>
      </c>
      <c r="C152" s="32">
        <f>IF(TRIM(Tabel22[[#This Row],[Datum]])&lt;&gt;"",Tabel22[[#This Row],[Datum]],"")</f>
        <v>45624</v>
      </c>
      <c r="D152" s="4">
        <v>45624</v>
      </c>
      <c r="F152" s="6" t="s">
        <v>711</v>
      </c>
      <c r="G152" s="5" t="s">
        <v>91</v>
      </c>
    </row>
    <row r="153" spans="1:7" ht="28.5" customHeight="1">
      <c r="A153" s="2">
        <f>IF(TRIM(Tabel22[[#This Row],[Datum]])&lt;&gt;"",WEEKNUM(Tabel22[[#This Row],[Datum]],2),"")</f>
        <v>48</v>
      </c>
      <c r="B153" s="3">
        <f>IF(TRIM(Tabel22[[#This Row],[Datum]])&lt;&gt;"",(+Tabel22[[#This Row],[Datum]]-DATE(2024,8,27))/7,"")</f>
        <v>13.285714285714286</v>
      </c>
      <c r="C153" s="32">
        <f>IF(TRIM(Tabel22[[#This Row],[Datum]])&lt;&gt;"",Tabel22[[#This Row],[Datum]],"")</f>
        <v>45624</v>
      </c>
      <c r="D153" s="4">
        <v>45624</v>
      </c>
      <c r="F153" s="6" t="s">
        <v>712</v>
      </c>
      <c r="G153" s="5" t="s">
        <v>91</v>
      </c>
    </row>
    <row r="154" spans="1:7" ht="28.5" customHeight="1">
      <c r="A154" s="2">
        <f>IF(TRIM(Tabel22[[#This Row],[Datum]])&lt;&gt;"",WEEKNUM(Tabel22[[#This Row],[Datum]],2),"")</f>
        <v>48</v>
      </c>
      <c r="B154" s="3">
        <f>IF(TRIM(Tabel22[[#This Row],[Datum]])&lt;&gt;"",(+Tabel22[[#This Row],[Datum]]-DATE(2024,8,27))/7,"")</f>
        <v>13.428571428571429</v>
      </c>
      <c r="C154" s="32">
        <f>IF(TRIM(Tabel22[[#This Row],[Datum]])&lt;&gt;"",Tabel22[[#This Row],[Datum]],"")</f>
        <v>45625</v>
      </c>
      <c r="D154" s="4">
        <v>45625</v>
      </c>
      <c r="F154" s="6" t="s">
        <v>713</v>
      </c>
      <c r="G154" s="5" t="s">
        <v>91</v>
      </c>
    </row>
    <row r="155" spans="1:7" ht="28.5" customHeight="1">
      <c r="A155" s="2">
        <f>IF(TRIM(Tabel22[[#This Row],[Datum]])&lt;&gt;"",WEEKNUM(Tabel22[[#This Row],[Datum]],2),"")</f>
        <v>48</v>
      </c>
      <c r="B155" s="3">
        <f>IF(TRIM(Tabel22[[#This Row],[Datum]])&lt;&gt;"",(+Tabel22[[#This Row],[Datum]]-DATE(2024,8,27))/7,"")</f>
        <v>13.428571428571429</v>
      </c>
      <c r="C155" s="32">
        <f>IF(TRIM(Tabel22[[#This Row],[Datum]])&lt;&gt;"",Tabel22[[#This Row],[Datum]],"")</f>
        <v>45625</v>
      </c>
      <c r="D155" s="4">
        <v>45625</v>
      </c>
      <c r="F155" s="6" t="s">
        <v>714</v>
      </c>
    </row>
    <row r="156" spans="1:7" ht="28.5" customHeight="1">
      <c r="A156" s="2">
        <f>IF(TRIM(Tabel22[[#This Row],[Datum]])&lt;&gt;"",WEEKNUM(Tabel22[[#This Row],[Datum]],2),"")</f>
        <v>48</v>
      </c>
      <c r="B156" s="3">
        <f>IF(TRIM(Tabel22[[#This Row],[Datum]])&lt;&gt;"",(+Tabel22[[#This Row],[Datum]]-DATE(2024,8,27))/7,"")</f>
        <v>13.428571428571429</v>
      </c>
      <c r="C156" s="32">
        <f>IF(TRIM(Tabel22[[#This Row],[Datum]])&lt;&gt;"",Tabel22[[#This Row],[Datum]],"")</f>
        <v>45625</v>
      </c>
      <c r="D156" s="4">
        <v>45625</v>
      </c>
      <c r="F156" s="6" t="s">
        <v>715</v>
      </c>
      <c r="G156" s="5" t="s">
        <v>91</v>
      </c>
    </row>
    <row r="157" spans="1:7" ht="28.5" customHeight="1">
      <c r="A157" s="2">
        <f>IF(TRIM(Tabel22[[#This Row],[Datum]])&lt;&gt;"",WEEKNUM(Tabel22[[#This Row],[Datum]],2),"")</f>
        <v>49</v>
      </c>
      <c r="B157" s="3">
        <f>IF(TRIM(Tabel22[[#This Row],[Datum]])&lt;&gt;"",(+Tabel22[[#This Row],[Datum]]-DATE(2024,8,27))/7,"")</f>
        <v>13.857142857142858</v>
      </c>
      <c r="C157" s="32">
        <f>IF(TRIM(Tabel22[[#This Row],[Datum]])&lt;&gt;"",Tabel22[[#This Row],[Datum]],"")</f>
        <v>45628</v>
      </c>
      <c r="D157" s="4">
        <v>45628</v>
      </c>
      <c r="F157" s="6" t="s">
        <v>129</v>
      </c>
    </row>
    <row r="158" spans="1:7" ht="28.5" customHeight="1">
      <c r="A158" s="2">
        <f>IF(TRIM(Tabel22[[#This Row],[Datum]])&lt;&gt;"",WEEKNUM(Tabel22[[#This Row],[Datum]],2),"")</f>
        <v>49</v>
      </c>
      <c r="B158" s="3">
        <f>IF(TRIM(Tabel22[[#This Row],[Datum]])&lt;&gt;"",(+Tabel22[[#This Row],[Datum]]-DATE(2024,8,27))/7,"")</f>
        <v>13.857142857142858</v>
      </c>
      <c r="C158" s="32">
        <f>IF(TRIM(Tabel22[[#This Row],[Datum]])&lt;&gt;"",Tabel22[[#This Row],[Datum]],"")</f>
        <v>45628</v>
      </c>
      <c r="D158" s="4">
        <v>45628</v>
      </c>
      <c r="F158" s="6" t="s">
        <v>716</v>
      </c>
      <c r="G158" s="5" t="s">
        <v>91</v>
      </c>
    </row>
    <row r="159" spans="1:7" ht="28.5" customHeight="1">
      <c r="A159" s="2">
        <f>IF(TRIM(Tabel22[[#This Row],[Datum]])&lt;&gt;"",WEEKNUM(Tabel22[[#This Row],[Datum]],2),"")</f>
        <v>49</v>
      </c>
      <c r="B159" s="3">
        <f>IF(TRIM(Tabel22[[#This Row],[Datum]])&lt;&gt;"",(+Tabel22[[#This Row],[Datum]]-DATE(2024,8,27))/7,"")</f>
        <v>13.857142857142858</v>
      </c>
      <c r="C159" s="32">
        <f>IF(TRIM(Tabel22[[#This Row],[Datum]])&lt;&gt;"",Tabel22[[#This Row],[Datum]],"")</f>
        <v>45628</v>
      </c>
      <c r="D159" s="4">
        <v>45628</v>
      </c>
      <c r="F159" s="6" t="s">
        <v>717</v>
      </c>
      <c r="G159" s="5" t="s">
        <v>91</v>
      </c>
    </row>
    <row r="160" spans="1:7" ht="28.5" customHeight="1">
      <c r="A160" s="2">
        <f>IF(TRIM(Tabel22[[#This Row],[Datum]])&lt;&gt;"",WEEKNUM(Tabel22[[#This Row],[Datum]],2),"")</f>
        <v>49</v>
      </c>
      <c r="B160" s="3">
        <f>IF(TRIM(Tabel22[[#This Row],[Datum]])&lt;&gt;"",(+Tabel22[[#This Row],[Datum]]-DATE(2024,8,27))/7,"")</f>
        <v>14</v>
      </c>
      <c r="C160" s="32">
        <f>IF(TRIM(Tabel22[[#This Row],[Datum]])&lt;&gt;"",Tabel22[[#This Row],[Datum]],"")</f>
        <v>45629</v>
      </c>
      <c r="D160" s="4">
        <v>45629</v>
      </c>
      <c r="F160" s="6" t="s">
        <v>716</v>
      </c>
      <c r="G160" s="5" t="s">
        <v>91</v>
      </c>
    </row>
    <row r="161" spans="1:11" ht="28.5" customHeight="1">
      <c r="A161" s="2">
        <f>IF(TRIM(Tabel22[[#This Row],[Datum]])&lt;&gt;"",WEEKNUM(Tabel22[[#This Row],[Datum]],2),"")</f>
        <v>49</v>
      </c>
      <c r="B161" s="3">
        <f>IF(TRIM(Tabel22[[#This Row],[Datum]])&lt;&gt;"",(+Tabel22[[#This Row],[Datum]]-DATE(2024,8,27))/7,"")</f>
        <v>14</v>
      </c>
      <c r="C161" s="32">
        <f>IF(TRIM(Tabel22[[#This Row],[Datum]])&lt;&gt;"",Tabel22[[#This Row],[Datum]],"")</f>
        <v>45629</v>
      </c>
      <c r="D161" s="4">
        <v>45629</v>
      </c>
      <c r="F161" s="6" t="s">
        <v>718</v>
      </c>
      <c r="K161" s="12"/>
    </row>
    <row r="162" spans="1:11" ht="28.5" customHeight="1">
      <c r="A162" s="2">
        <f>IF(TRIM(Tabel22[[#This Row],[Datum]])&lt;&gt;"",WEEKNUM(Tabel22[[#This Row],[Datum]],2),"")</f>
        <v>49</v>
      </c>
      <c r="B162" s="3">
        <f>IF(TRIM(Tabel22[[#This Row],[Datum]])&lt;&gt;"",(+Tabel22[[#This Row],[Datum]]-DATE(2024,8,27))/7,"")</f>
        <v>14</v>
      </c>
      <c r="C162" s="32">
        <f>IF(TRIM(Tabel22[[#This Row],[Datum]])&lt;&gt;"",Tabel22[[#This Row],[Datum]],"")</f>
        <v>45629</v>
      </c>
      <c r="D162" s="4">
        <v>45629</v>
      </c>
      <c r="F162" s="6" t="s">
        <v>719</v>
      </c>
      <c r="K162" s="12"/>
    </row>
    <row r="163" spans="1:11" ht="28.5" customHeight="1">
      <c r="A163" s="2">
        <f>IF(TRIM(Tabel22[[#This Row],[Datum]])&lt;&gt;"",WEEKNUM(Tabel22[[#This Row],[Datum]],2),"")</f>
        <v>49</v>
      </c>
      <c r="B163" s="3">
        <f>IF(TRIM(Tabel22[[#This Row],[Datum]])&lt;&gt;"",(+Tabel22[[#This Row],[Datum]]-DATE(2024,8,27))/7,"")</f>
        <v>14.142857142857142</v>
      </c>
      <c r="C163" s="32">
        <f>IF(TRIM(Tabel22[[#This Row],[Datum]])&lt;&gt;"",Tabel22[[#This Row],[Datum]],"")</f>
        <v>45630</v>
      </c>
      <c r="D163" s="4">
        <v>45630</v>
      </c>
      <c r="F163" s="6" t="s">
        <v>650</v>
      </c>
      <c r="G163" s="5" t="s">
        <v>91</v>
      </c>
      <c r="K163" s="12"/>
    </row>
    <row r="164" spans="1:11" ht="28.5" customHeight="1">
      <c r="A164" s="2">
        <f>IF(TRIM(Tabel22[[#This Row],[Datum]])&lt;&gt;"",WEEKNUM(Tabel22[[#This Row],[Datum]],2),"")</f>
        <v>49</v>
      </c>
      <c r="B164" s="3">
        <f>IF(TRIM(Tabel22[[#This Row],[Datum]])&lt;&gt;"",(+Tabel22[[#This Row],[Datum]]-DATE(2024,8,27))/7,"")</f>
        <v>14.142857142857142</v>
      </c>
      <c r="C164" s="32">
        <f>IF(TRIM(Tabel22[[#This Row],[Datum]])&lt;&gt;"",Tabel22[[#This Row],[Datum]],"")</f>
        <v>45630</v>
      </c>
      <c r="D164" s="4">
        <v>45630</v>
      </c>
      <c r="F164" s="6" t="s">
        <v>720</v>
      </c>
      <c r="G164" s="5" t="s">
        <v>91</v>
      </c>
      <c r="K164" s="12"/>
    </row>
    <row r="165" spans="1:11" ht="28.5" customHeight="1">
      <c r="A165" s="2">
        <f>IF(TRIM(Tabel22[[#This Row],[Datum]])&lt;&gt;"",WEEKNUM(Tabel22[[#This Row],[Datum]],2),"")</f>
        <v>49</v>
      </c>
      <c r="B165" s="3">
        <f>IF(TRIM(Tabel22[[#This Row],[Datum]])&lt;&gt;"",(+Tabel22[[#This Row],[Datum]]-DATE(2024,8,27))/7,"")</f>
        <v>14.285714285714286</v>
      </c>
      <c r="C165" s="32">
        <f>IF(TRIM(Tabel22[[#This Row],[Datum]])&lt;&gt;"",Tabel22[[#This Row],[Datum]],"")</f>
        <v>45631</v>
      </c>
      <c r="D165" s="4">
        <v>45631</v>
      </c>
      <c r="F165" s="6" t="s">
        <v>721</v>
      </c>
      <c r="G165" s="5" t="s">
        <v>91</v>
      </c>
    </row>
    <row r="166" spans="1:11" ht="28.5" customHeight="1">
      <c r="A166" s="2">
        <f>IF(TRIM(Tabel22[[#This Row],[Datum]])&lt;&gt;"",WEEKNUM(Tabel22[[#This Row],[Datum]],2),"")</f>
        <v>49</v>
      </c>
      <c r="B166" s="3">
        <f>IF(TRIM(Tabel22[[#This Row],[Datum]])&lt;&gt;"",(+Tabel22[[#This Row],[Datum]]-DATE(2024,8,27))/7,"")</f>
        <v>14.285714285714286</v>
      </c>
      <c r="C166" s="32">
        <f>IF(TRIM(Tabel22[[#This Row],[Datum]])&lt;&gt;"",Tabel22[[#This Row],[Datum]],"")</f>
        <v>45631</v>
      </c>
      <c r="D166" s="4">
        <v>45631</v>
      </c>
      <c r="F166" s="6" t="s">
        <v>722</v>
      </c>
    </row>
    <row r="167" spans="1:11" ht="28.5" customHeight="1">
      <c r="A167" s="2">
        <f>IF(TRIM(Tabel22[[#This Row],[Datum]])&lt;&gt;"",WEEKNUM(Tabel22[[#This Row],[Datum]],2),"")</f>
        <v>49</v>
      </c>
      <c r="B167" s="3">
        <f>IF(TRIM(Tabel22[[#This Row],[Datum]])&lt;&gt;"",(+Tabel22[[#This Row],[Datum]]-DATE(2024,8,27))/7,"")</f>
        <v>14.428571428571429</v>
      </c>
      <c r="C167" s="32">
        <f>IF(TRIM(Tabel22[[#This Row],[Datum]])&lt;&gt;"",Tabel22[[#This Row],[Datum]],"")</f>
        <v>45632</v>
      </c>
      <c r="D167" s="4">
        <v>45632</v>
      </c>
      <c r="F167" s="6" t="s">
        <v>722</v>
      </c>
    </row>
    <row r="168" spans="1:11" ht="28.5" customHeight="1">
      <c r="A168" s="14">
        <f>IF(TRIM(Tabel22[[#This Row],[Datum]])&lt;&gt;"",WEEKNUM(Tabel22[[#This Row],[Datum]],2),"")</f>
        <v>49</v>
      </c>
      <c r="B168" s="15">
        <f>IF(TRIM(Tabel22[[#This Row],[Datum]])&lt;&gt;"",(+Tabel22[[#This Row],[Datum]]-DATE(2024,8,27))/7,"")</f>
        <v>14.571428571428571</v>
      </c>
      <c r="C168" s="33">
        <f>IF(TRIM(Tabel22[[#This Row],[Datum]])&lt;&gt;"",Tabel22[[#This Row],[Datum]],"")</f>
        <v>45633</v>
      </c>
      <c r="D168" s="16">
        <v>45633</v>
      </c>
      <c r="E168" s="13"/>
      <c r="F168" s="17" t="s">
        <v>723</v>
      </c>
      <c r="G168" s="13" t="s">
        <v>91</v>
      </c>
    </row>
    <row r="169" spans="1:11" ht="28.5" customHeight="1">
      <c r="A169" s="2">
        <f>IF(TRIM(Tabel22[[#This Row],[Datum]])&lt;&gt;"",WEEKNUM(Tabel22[[#This Row],[Datum]],2),"")</f>
        <v>49</v>
      </c>
      <c r="B169" s="3">
        <f>IF(TRIM(Tabel22[[#This Row],[Datum]])&lt;&gt;"",(+Tabel22[[#This Row],[Datum]]-DATE(2024,8,27))/7,"")</f>
        <v>14.571428571428571</v>
      </c>
      <c r="C169" s="32">
        <f>IF(TRIM(Tabel22[[#This Row],[Datum]])&lt;&gt;"",Tabel22[[#This Row],[Datum]],"")</f>
        <v>45633</v>
      </c>
      <c r="D169" s="4">
        <v>45633</v>
      </c>
      <c r="F169" s="6" t="s">
        <v>655</v>
      </c>
      <c r="G169" s="5" t="s">
        <v>91</v>
      </c>
    </row>
    <row r="170" spans="1:11" ht="28.5" customHeight="1">
      <c r="A170" s="2">
        <f>IF(TRIM(Tabel22[[#This Row],[Datum]])&lt;&gt;"",WEEKNUM(Tabel22[[#This Row],[Datum]],2),"")</f>
        <v>49</v>
      </c>
      <c r="B170" s="3">
        <f>IF(TRIM(Tabel22[[#This Row],[Datum]])&lt;&gt;"",(+Tabel22[[#This Row],[Datum]]-DATE(2024,8,27))/7,"")</f>
        <v>14.714285714285714</v>
      </c>
      <c r="C170" s="32">
        <f>IF(TRIM(Tabel22[[#This Row],[Datum]])&lt;&gt;"",Tabel22[[#This Row],[Datum]],"")</f>
        <v>45634</v>
      </c>
      <c r="D170" s="4">
        <v>45634</v>
      </c>
      <c r="F170" s="6" t="s">
        <v>655</v>
      </c>
      <c r="G170" s="5" t="s">
        <v>91</v>
      </c>
    </row>
    <row r="171" spans="1:11" ht="28.5" customHeight="1">
      <c r="A171" s="2">
        <f>IF(TRIM(Tabel22[[#This Row],[Datum]])&lt;&gt;"",WEEKNUM(Tabel22[[#This Row],[Datum]],2),"")</f>
        <v>50</v>
      </c>
      <c r="B171" s="3">
        <f>IF(TRIM(Tabel22[[#This Row],[Datum]])&lt;&gt;"",(+Tabel22[[#This Row],[Datum]]-DATE(2024,8,27))/7,"")</f>
        <v>14.857142857142858</v>
      </c>
      <c r="C171" s="32">
        <f>IF(TRIM(Tabel22[[#This Row],[Datum]])&lt;&gt;"",Tabel22[[#This Row],[Datum]],"")</f>
        <v>45635</v>
      </c>
      <c r="D171" s="4">
        <v>45635</v>
      </c>
      <c r="F171" s="6" t="s">
        <v>134</v>
      </c>
    </row>
    <row r="172" spans="1:11" ht="28.5" customHeight="1">
      <c r="A172" s="2">
        <f>IF(TRIM(Tabel22[[#This Row],[Datum]])&lt;&gt;"",WEEKNUM(Tabel22[[#This Row],[Datum]],2),"")</f>
        <v>50</v>
      </c>
      <c r="B172" s="3">
        <f>IF(TRIM(Tabel22[[#This Row],[Datum]])&lt;&gt;"",(+Tabel22[[#This Row],[Datum]]-DATE(2024,8,27))/7,"")</f>
        <v>14.857142857142858</v>
      </c>
      <c r="C172" s="32">
        <f>IF(TRIM(Tabel22[[#This Row],[Datum]])&lt;&gt;"",Tabel22[[#This Row],[Datum]],"")</f>
        <v>45635</v>
      </c>
      <c r="D172" s="4">
        <v>45635</v>
      </c>
      <c r="F172" s="6" t="s">
        <v>722</v>
      </c>
    </row>
    <row r="173" spans="1:11" ht="28.5" customHeight="1">
      <c r="A173" s="2">
        <f>IF(TRIM(Tabel22[[#This Row],[Datum]])&lt;&gt;"",WEEKNUM(Tabel22[[#This Row],[Datum]],2),"")</f>
        <v>50</v>
      </c>
      <c r="B173" s="3">
        <f>IF(TRIM(Tabel22[[#This Row],[Datum]])&lt;&gt;"",(+Tabel22[[#This Row],[Datum]]-DATE(2024,8,27))/7,"")</f>
        <v>15</v>
      </c>
      <c r="C173" s="32">
        <f>IF(TRIM(Tabel22[[#This Row],[Datum]])&lt;&gt;"",Tabel22[[#This Row],[Datum]],"")</f>
        <v>45636</v>
      </c>
      <c r="D173" s="4">
        <v>45636</v>
      </c>
      <c r="F173" s="6" t="s">
        <v>639</v>
      </c>
      <c r="G173" s="5" t="s">
        <v>91</v>
      </c>
    </row>
    <row r="174" spans="1:11" ht="28.5" customHeight="1">
      <c r="A174" s="2">
        <f>IF(TRIM(Tabel22[[#This Row],[Datum]])&lt;&gt;"",WEEKNUM(Tabel22[[#This Row],[Datum]],2),"")</f>
        <v>50</v>
      </c>
      <c r="B174" s="3">
        <f>IF(TRIM(Tabel22[[#This Row],[Datum]])&lt;&gt;"",(+Tabel22[[#This Row],[Datum]]-DATE(2024,8,27))/7,"")</f>
        <v>15</v>
      </c>
      <c r="C174" s="32">
        <f>IF(TRIM(Tabel22[[#This Row],[Datum]])&lt;&gt;"",Tabel22[[#This Row],[Datum]],"")</f>
        <v>45636</v>
      </c>
      <c r="D174" s="4">
        <v>45636</v>
      </c>
      <c r="F174" s="6" t="s">
        <v>670</v>
      </c>
    </row>
    <row r="175" spans="1:11" ht="28.5" customHeight="1">
      <c r="A175" s="2">
        <f>IF(TRIM(Tabel22[[#This Row],[Datum]])&lt;&gt;"",WEEKNUM(Tabel22[[#This Row],[Datum]],2),"")</f>
        <v>50</v>
      </c>
      <c r="B175" s="3">
        <f>IF(TRIM(Tabel22[[#This Row],[Datum]])&lt;&gt;"",(+Tabel22[[#This Row],[Datum]]-DATE(2024,8,27))/7,"")</f>
        <v>15</v>
      </c>
      <c r="C175" s="32">
        <f>IF(TRIM(Tabel22[[#This Row],[Datum]])&lt;&gt;"",Tabel22[[#This Row],[Datum]],"")</f>
        <v>45636</v>
      </c>
      <c r="D175" s="4">
        <v>45636</v>
      </c>
      <c r="F175" s="6" t="s">
        <v>722</v>
      </c>
    </row>
    <row r="176" spans="1:11" ht="28.5" customHeight="1">
      <c r="A176" s="2">
        <f>IF(TRIM(Tabel22[[#This Row],[Datum]])&lt;&gt;"",WEEKNUM(Tabel22[[#This Row],[Datum]],2),"")</f>
        <v>50</v>
      </c>
      <c r="B176" s="3">
        <f>IF(TRIM(Tabel22[[#This Row],[Datum]])&lt;&gt;"",(+Tabel22[[#This Row],[Datum]]-DATE(2024,8,27))/7,"")</f>
        <v>15.142857142857142</v>
      </c>
      <c r="C176" s="32">
        <f>IF(TRIM(Tabel22[[#This Row],[Datum]])&lt;&gt;"",Tabel22[[#This Row],[Datum]],"")</f>
        <v>45637</v>
      </c>
      <c r="D176" s="4">
        <v>45637</v>
      </c>
      <c r="F176" s="6" t="s">
        <v>661</v>
      </c>
      <c r="G176" s="5" t="s">
        <v>91</v>
      </c>
    </row>
    <row r="177" spans="1:7" ht="28.5" customHeight="1">
      <c r="A177" s="2">
        <f>IF(TRIM(Tabel22[[#This Row],[Datum]])&lt;&gt;"",WEEKNUM(Tabel22[[#This Row],[Datum]],2),"")</f>
        <v>50</v>
      </c>
      <c r="B177" s="3">
        <f>IF(TRIM(Tabel22[[#This Row],[Datum]])&lt;&gt;"",(+Tabel22[[#This Row],[Datum]]-DATE(2024,8,27))/7,"")</f>
        <v>15.285714285714286</v>
      </c>
      <c r="C177" s="32">
        <f>IF(TRIM(Tabel22[[#This Row],[Datum]])&lt;&gt;"",Tabel22[[#This Row],[Datum]],"")</f>
        <v>45638</v>
      </c>
      <c r="D177" s="4">
        <v>45638</v>
      </c>
      <c r="F177" s="6" t="s">
        <v>724</v>
      </c>
      <c r="G177" s="5" t="s">
        <v>21</v>
      </c>
    </row>
    <row r="178" spans="1:7" ht="28.5" customHeight="1">
      <c r="A178" s="2">
        <f>IF(TRIM(Tabel22[[#This Row],[Datum]])&lt;&gt;"",WEEKNUM(Tabel22[[#This Row],[Datum]],2),"")</f>
        <v>50</v>
      </c>
      <c r="B178" s="3">
        <f>IF(TRIM(Tabel22[[#This Row],[Datum]])&lt;&gt;"",(+Tabel22[[#This Row],[Datum]]-DATE(2024,8,27))/7,"")</f>
        <v>15.428571428571429</v>
      </c>
      <c r="C178" s="32">
        <f>IF(TRIM(Tabel22[[#This Row],[Datum]])&lt;&gt;"",Tabel22[[#This Row],[Datum]],"")</f>
        <v>45639</v>
      </c>
      <c r="D178" s="4">
        <v>45639</v>
      </c>
      <c r="F178" s="6" t="s">
        <v>725</v>
      </c>
      <c r="G178" s="5" t="s">
        <v>91</v>
      </c>
    </row>
    <row r="179" spans="1:7" ht="28.5" customHeight="1">
      <c r="A179" s="2">
        <f>IF(TRIM(Tabel22[[#This Row],[Datum]])&lt;&gt;"",WEEKNUM(Tabel22[[#This Row],[Datum]],2),"")</f>
        <v>50</v>
      </c>
      <c r="B179" s="3">
        <f>IF(TRIM(Tabel22[[#This Row],[Datum]])&lt;&gt;"",(+Tabel22[[#This Row],[Datum]]-DATE(2024,8,27))/7,"")</f>
        <v>15.428571428571429</v>
      </c>
      <c r="C179" s="32">
        <f>IF(TRIM(Tabel22[[#This Row],[Datum]])&lt;&gt;"",Tabel22[[#This Row],[Datum]],"")</f>
        <v>45639</v>
      </c>
      <c r="D179" s="4">
        <v>45639</v>
      </c>
      <c r="F179" s="6" t="s">
        <v>726</v>
      </c>
      <c r="G179" s="5" t="s">
        <v>21</v>
      </c>
    </row>
    <row r="180" spans="1:7" ht="28.5" customHeight="1">
      <c r="A180" s="2">
        <f>IF(TRIM(Tabel22[[#This Row],[Datum]])&lt;&gt;"",WEEKNUM(Tabel22[[#This Row],[Datum]],2),"")</f>
        <v>51</v>
      </c>
      <c r="B180" s="3">
        <f>IF(TRIM(Tabel22[[#This Row],[Datum]])&lt;&gt;"",(+Tabel22[[#This Row],[Datum]]-DATE(2024,8,27))/7,"")</f>
        <v>15.857142857142858</v>
      </c>
      <c r="C180" s="32">
        <f>IF(TRIM(Tabel22[[#This Row],[Datum]])&lt;&gt;"",Tabel22[[#This Row],[Datum]],"")</f>
        <v>45642</v>
      </c>
      <c r="D180" s="4">
        <v>45642</v>
      </c>
      <c r="F180" s="6" t="s">
        <v>145</v>
      </c>
    </row>
    <row r="181" spans="1:7" ht="28.5" customHeight="1">
      <c r="A181" s="2">
        <f>IF(TRIM(Tabel22[[#This Row],[Datum]])&lt;&gt;"",WEEKNUM(Tabel22[[#This Row],[Datum]],2),"")</f>
        <v>51</v>
      </c>
      <c r="B181" s="3">
        <f>IF(TRIM(Tabel22[[#This Row],[Datum]])&lt;&gt;"",(+Tabel22[[#This Row],[Datum]]-DATE(2024,8,27))/7,"")</f>
        <v>15.857142857142858</v>
      </c>
      <c r="C181" s="32">
        <f>IF(TRIM(Tabel22[[#This Row],[Datum]])&lt;&gt;"",Tabel22[[#This Row],[Datum]],"")</f>
        <v>45642</v>
      </c>
      <c r="D181" s="4">
        <v>45642</v>
      </c>
      <c r="F181" s="6" t="s">
        <v>726</v>
      </c>
      <c r="G181" s="5" t="s">
        <v>21</v>
      </c>
    </row>
    <row r="182" spans="1:7" ht="28.5" customHeight="1">
      <c r="A182" s="2">
        <f>IF(TRIM(Tabel22[[#This Row],[Datum]])&lt;&gt;"",WEEKNUM(Tabel22[[#This Row],[Datum]],2),"")</f>
        <v>51</v>
      </c>
      <c r="B182" s="3">
        <f>IF(TRIM(Tabel22[[#This Row],[Datum]])&lt;&gt;"",(+Tabel22[[#This Row],[Datum]]-DATE(2024,8,27))/7,"")</f>
        <v>16</v>
      </c>
      <c r="C182" s="32">
        <f>IF(TRIM(Tabel22[[#This Row],[Datum]])&lt;&gt;"",Tabel22[[#This Row],[Datum]],"")</f>
        <v>45643</v>
      </c>
      <c r="D182" s="4">
        <v>45643</v>
      </c>
      <c r="F182" s="6" t="s">
        <v>727</v>
      </c>
    </row>
    <row r="183" spans="1:7" ht="28.5" customHeight="1">
      <c r="A183" s="2">
        <f>IF(TRIM(Tabel22[[#This Row],[Datum]])&lt;&gt;"",WEEKNUM(Tabel22[[#This Row],[Datum]],2),"")</f>
        <v>51</v>
      </c>
      <c r="B183" s="3">
        <f>IF(TRIM(Tabel22[[#This Row],[Datum]])&lt;&gt;"",(+Tabel22[[#This Row],[Datum]]-DATE(2024,8,27))/7,"")</f>
        <v>16</v>
      </c>
      <c r="C183" s="32">
        <f>IF(TRIM(Tabel22[[#This Row],[Datum]])&lt;&gt;"",Tabel22[[#This Row],[Datum]],"")</f>
        <v>45643</v>
      </c>
      <c r="D183" s="4">
        <v>45643</v>
      </c>
      <c r="F183" s="6" t="s">
        <v>726</v>
      </c>
      <c r="G183" s="5" t="s">
        <v>21</v>
      </c>
    </row>
    <row r="184" spans="1:7" ht="28.5" customHeight="1">
      <c r="A184" s="2">
        <f>IF(TRIM(Tabel22[[#This Row],[Datum]])&lt;&gt;"",WEEKNUM(Tabel22[[#This Row],[Datum]],2),"")</f>
        <v>51</v>
      </c>
      <c r="B184" s="3">
        <f>IF(TRIM(Tabel22[[#This Row],[Datum]])&lt;&gt;"",(+Tabel22[[#This Row],[Datum]]-DATE(2024,8,27))/7,"")</f>
        <v>16.142857142857142</v>
      </c>
      <c r="C184" s="32">
        <f>IF(TRIM(Tabel22[[#This Row],[Datum]])&lt;&gt;"",Tabel22[[#This Row],[Datum]],"")</f>
        <v>45644</v>
      </c>
      <c r="D184" s="4">
        <v>45644</v>
      </c>
      <c r="F184" s="6" t="s">
        <v>726</v>
      </c>
      <c r="G184" s="5" t="s">
        <v>21</v>
      </c>
    </row>
    <row r="185" spans="1:7" ht="28.5" customHeight="1">
      <c r="A185" s="2">
        <f>IF(TRIM(Tabel22[[#This Row],[Datum]])&lt;&gt;"",WEEKNUM(Tabel22[[#This Row],[Datum]],2),"")</f>
        <v>51</v>
      </c>
      <c r="B185" s="3">
        <f>IF(TRIM(Tabel22[[#This Row],[Datum]])&lt;&gt;"",(+Tabel22[[#This Row],[Datum]]-DATE(2024,8,27))/7,"")</f>
        <v>16.285714285714285</v>
      </c>
      <c r="C185" s="32">
        <f>IF(TRIM(Tabel22[[#This Row],[Datum]])&lt;&gt;"",Tabel22[[#This Row],[Datum]],"")</f>
        <v>45645</v>
      </c>
      <c r="D185" s="4">
        <v>45645</v>
      </c>
      <c r="F185" s="6" t="s">
        <v>728</v>
      </c>
      <c r="G185" s="5" t="s">
        <v>91</v>
      </c>
    </row>
    <row r="186" spans="1:7" ht="28.5" customHeight="1">
      <c r="A186" s="2">
        <f>IF(TRIM(Tabel22[[#This Row],[Datum]])&lt;&gt;"",WEEKNUM(Tabel22[[#This Row],[Datum]],2),"")</f>
        <v>51</v>
      </c>
      <c r="B186" s="3">
        <f>IF(TRIM(Tabel22[[#This Row],[Datum]])&lt;&gt;"",(+Tabel22[[#This Row],[Datum]]-DATE(2024,8,27))/7,"")</f>
        <v>16.285714285714285</v>
      </c>
      <c r="C186" s="32">
        <f>IF(TRIM(Tabel22[[#This Row],[Datum]])&lt;&gt;"",Tabel22[[#This Row],[Datum]],"")</f>
        <v>45645</v>
      </c>
      <c r="D186" s="4">
        <v>45645</v>
      </c>
      <c r="F186" s="6" t="s">
        <v>726</v>
      </c>
      <c r="G186" s="5" t="s">
        <v>21</v>
      </c>
    </row>
    <row r="187" spans="1:7" ht="28.5" customHeight="1">
      <c r="A187" s="2">
        <f>IF(TRIM(Tabel22[[#This Row],[Datum]])&lt;&gt;"",WEEKNUM(Tabel22[[#This Row],[Datum]],2),"")</f>
        <v>51</v>
      </c>
      <c r="B187" s="3">
        <f>IF(TRIM(Tabel22[[#This Row],[Datum]])&lt;&gt;"",(+Tabel22[[#This Row],[Datum]]-DATE(2024,8,27))/7,"")</f>
        <v>16.428571428571427</v>
      </c>
      <c r="C187" s="32">
        <f>IF(TRIM(Tabel22[[#This Row],[Datum]])&lt;&gt;"",Tabel22[[#This Row],[Datum]],"")</f>
        <v>45646</v>
      </c>
      <c r="D187" s="4">
        <v>45646</v>
      </c>
      <c r="F187" s="6" t="s">
        <v>729</v>
      </c>
      <c r="G187" s="5" t="s">
        <v>91</v>
      </c>
    </row>
    <row r="188" spans="1:7" ht="28.5" customHeight="1">
      <c r="A188" s="2">
        <f>IF(TRIM(Tabel22[[#This Row],[Datum]])&lt;&gt;"",WEEKNUM(Tabel22[[#This Row],[Datum]],2),"")</f>
        <v>51</v>
      </c>
      <c r="B188" s="3">
        <f>IF(TRIM(Tabel22[[#This Row],[Datum]])&lt;&gt;"",(+Tabel22[[#This Row],[Datum]]-DATE(2024,8,27))/7,"")</f>
        <v>16.428571428571427</v>
      </c>
      <c r="C188" s="32">
        <f>IF(TRIM(Tabel22[[#This Row],[Datum]])&lt;&gt;"",Tabel22[[#This Row],[Datum]],"")</f>
        <v>45646</v>
      </c>
      <c r="D188" s="4">
        <v>45646</v>
      </c>
      <c r="F188" s="6" t="s">
        <v>730</v>
      </c>
      <c r="G188" s="5" t="s">
        <v>91</v>
      </c>
    </row>
    <row r="189" spans="1:7" ht="28.5" customHeight="1">
      <c r="A189" s="14">
        <f>IF(TRIM(Tabel22[[#This Row],[Datum]])&lt;&gt;"",WEEKNUM(Tabel22[[#This Row],[Datum]],2),"")</f>
        <v>51</v>
      </c>
      <c r="B189" s="15">
        <f>IF(TRIM(Tabel22[[#This Row],[Datum]])&lt;&gt;"",(+Tabel22[[#This Row],[Datum]]-DATE(2024,8,27))/7,"")</f>
        <v>16.571428571428573</v>
      </c>
      <c r="C189" s="33">
        <f>IF(TRIM(Tabel22[[#This Row],[Datum]])&lt;&gt;"",Tabel22[[#This Row],[Datum]],"")</f>
        <v>45647</v>
      </c>
      <c r="D189" s="16">
        <v>45647</v>
      </c>
      <c r="E189" s="13"/>
      <c r="F189" s="27" t="s">
        <v>731</v>
      </c>
      <c r="G189" s="13" t="s">
        <v>91</v>
      </c>
    </row>
    <row r="190" spans="1:7" ht="28.5" customHeight="1">
      <c r="A190" s="2">
        <f>IF(TRIM(Tabel22[[#This Row],[Datum]])&lt;&gt;"",WEEKNUM(Tabel22[[#This Row],[Datum]],2),"")</f>
        <v>52</v>
      </c>
      <c r="B190" s="3">
        <f>IF(TRIM(Tabel22[[#This Row],[Datum]])&lt;&gt;"",(+Tabel22[[#This Row],[Datum]]-DATE(2024,8,27))/7,"")</f>
        <v>16.857142857142858</v>
      </c>
      <c r="C190" s="32">
        <f>IF(TRIM(Tabel22[[#This Row],[Datum]])&lt;&gt;"",Tabel22[[#This Row],[Datum]],"")</f>
        <v>45649</v>
      </c>
      <c r="D190" s="4">
        <v>45649</v>
      </c>
      <c r="F190" s="6" t="s">
        <v>149</v>
      </c>
    </row>
    <row r="191" spans="1:7" ht="28.5" customHeight="1">
      <c r="A191" s="2">
        <f>IF(TRIM(Tabel22[[#This Row],[Datum]])&lt;&gt;"",WEEKNUM(Tabel22[[#This Row],[Datum]],2),"")</f>
        <v>52</v>
      </c>
      <c r="B191" s="3">
        <f>IF(TRIM(Tabel22[[#This Row],[Datum]])&lt;&gt;"",(+Tabel22[[#This Row],[Datum]]-DATE(2024,8,27))/7,"")</f>
        <v>16.857142857142858</v>
      </c>
      <c r="C191" s="32">
        <f>IF(TRIM(Tabel22[[#This Row],[Datum]])&lt;&gt;"",Tabel22[[#This Row],[Datum]],"")</f>
        <v>45649</v>
      </c>
      <c r="D191" s="4">
        <v>45649</v>
      </c>
      <c r="F191" s="6" t="s">
        <v>511</v>
      </c>
      <c r="G191" s="5" t="s">
        <v>21</v>
      </c>
    </row>
    <row r="192" spans="1:7" ht="28.5" customHeight="1">
      <c r="A192" s="2">
        <f>IF(TRIM(Tabel22[[#This Row],[Datum]])&lt;&gt;"",WEEKNUM(Tabel22[[#This Row],[Datum]],2),"")</f>
        <v>52</v>
      </c>
      <c r="B192" s="3">
        <f>IF(TRIM(Tabel22[[#This Row],[Datum]])&lt;&gt;"",(+Tabel22[[#This Row],[Datum]]-DATE(2024,8,27))/7,"")</f>
        <v>17</v>
      </c>
      <c r="C192" s="32">
        <f>IF(TRIM(Tabel22[[#This Row],[Datum]])&lt;&gt;"",Tabel22[[#This Row],[Datum]],"")</f>
        <v>45650</v>
      </c>
      <c r="D192" s="4">
        <v>45650</v>
      </c>
      <c r="F192" s="6" t="s">
        <v>511</v>
      </c>
      <c r="G192" s="5" t="s">
        <v>21</v>
      </c>
    </row>
    <row r="193" spans="1:7" ht="28.5" customHeight="1">
      <c r="A193" s="2">
        <f>IF(TRIM(Tabel22[[#This Row],[Datum]])&lt;&gt;"",WEEKNUM(Tabel22[[#This Row],[Datum]],2),"")</f>
        <v>52</v>
      </c>
      <c r="B193" s="3">
        <f>IF(TRIM(Tabel22[[#This Row],[Datum]])&lt;&gt;"",(+Tabel22[[#This Row],[Datum]]-DATE(2024,8,27))/7,"")</f>
        <v>17.142857142857142</v>
      </c>
      <c r="C193" s="32">
        <f>IF(TRIM(Tabel22[[#This Row],[Datum]])&lt;&gt;"",Tabel22[[#This Row],[Datum]],"")</f>
        <v>45651</v>
      </c>
      <c r="D193" s="4">
        <v>45651</v>
      </c>
      <c r="F193" s="6" t="s">
        <v>511</v>
      </c>
      <c r="G193" s="5" t="s">
        <v>21</v>
      </c>
    </row>
    <row r="194" spans="1:7" ht="28.5" customHeight="1">
      <c r="A194" s="2">
        <f>IF(TRIM(Tabel22[[#This Row],[Datum]])&lt;&gt;"",WEEKNUM(Tabel22[[#This Row],[Datum]],2),"")</f>
        <v>52</v>
      </c>
      <c r="B194" s="3">
        <f>IF(TRIM(Tabel22[[#This Row],[Datum]])&lt;&gt;"",(+Tabel22[[#This Row],[Datum]]-DATE(2024,8,27))/7,"")</f>
        <v>17.285714285714285</v>
      </c>
      <c r="C194" s="32">
        <f>IF(TRIM(Tabel22[[#This Row],[Datum]])&lt;&gt;"",Tabel22[[#This Row],[Datum]],"")</f>
        <v>45652</v>
      </c>
      <c r="D194" s="4">
        <v>45652</v>
      </c>
      <c r="F194" s="6" t="s">
        <v>511</v>
      </c>
      <c r="G194" s="5" t="s">
        <v>21</v>
      </c>
    </row>
    <row r="195" spans="1:7" ht="28.5" customHeight="1">
      <c r="A195" s="2">
        <f>IF(TRIM(Tabel22[[#This Row],[Datum]])&lt;&gt;"",WEEKNUM(Tabel22[[#This Row],[Datum]],2),"")</f>
        <v>52</v>
      </c>
      <c r="B195" s="3">
        <f>IF(TRIM(Tabel22[[#This Row],[Datum]])&lt;&gt;"",(+Tabel22[[#This Row],[Datum]]-DATE(2024,8,27))/7,"")</f>
        <v>17.428571428571427</v>
      </c>
      <c r="C195" s="32">
        <f>IF(TRIM(Tabel22[[#This Row],[Datum]])&lt;&gt;"",Tabel22[[#This Row],[Datum]],"")</f>
        <v>45653</v>
      </c>
      <c r="D195" s="4">
        <v>45653</v>
      </c>
      <c r="F195" s="6" t="s">
        <v>511</v>
      </c>
      <c r="G195" s="5" t="s">
        <v>21</v>
      </c>
    </row>
    <row r="196" spans="1:7" ht="28.5" customHeight="1">
      <c r="A196" s="2">
        <v>1</v>
      </c>
      <c r="B196" s="3">
        <f>IF(TRIM(Tabel22[[#This Row],[Datum]])&lt;&gt;"",(+Tabel22[[#This Row],[Datum]]-DATE(2024,8,27))/7,"")</f>
        <v>17.857142857142858</v>
      </c>
      <c r="C196" s="32">
        <f>IF(TRIM(Tabel22[[#This Row],[Datum]])&lt;&gt;"",Tabel22[[#This Row],[Datum]],"")</f>
        <v>45656</v>
      </c>
      <c r="D196" s="4">
        <v>45656</v>
      </c>
      <c r="F196" s="6" t="s">
        <v>151</v>
      </c>
    </row>
    <row r="197" spans="1:7" ht="28.5" customHeight="1">
      <c r="A197" s="2">
        <v>1</v>
      </c>
      <c r="B197" s="3">
        <f>IF(TRIM(Tabel22[[#This Row],[Datum]])&lt;&gt;"",(+Tabel22[[#This Row],[Datum]]-DATE(2024,8,27))/7,"")</f>
        <v>17.857142857142858</v>
      </c>
      <c r="C197" s="32">
        <f>IF(TRIM(Tabel22[[#This Row],[Datum]])&lt;&gt;"",Tabel22[[#This Row],[Datum]],"")</f>
        <v>45656</v>
      </c>
      <c r="D197" s="4">
        <v>45656</v>
      </c>
      <c r="F197" s="6" t="s">
        <v>511</v>
      </c>
      <c r="G197" s="5" t="s">
        <v>21</v>
      </c>
    </row>
    <row r="198" spans="1:7" ht="28.5" customHeight="1">
      <c r="A198" s="2">
        <v>1</v>
      </c>
      <c r="B198" s="3">
        <f>IF(TRIM(Tabel22[[#This Row],[Datum]])&lt;&gt;"",(+Tabel22[[#This Row],[Datum]]-DATE(2024,8,27))/7,"")</f>
        <v>18</v>
      </c>
      <c r="C198" s="32">
        <f>IF(TRIM(Tabel22[[#This Row],[Datum]])&lt;&gt;"",Tabel22[[#This Row],[Datum]],"")</f>
        <v>45657</v>
      </c>
      <c r="D198" s="4">
        <v>45657</v>
      </c>
      <c r="F198" s="6" t="s">
        <v>511</v>
      </c>
      <c r="G198" s="5" t="s">
        <v>21</v>
      </c>
    </row>
    <row r="199" spans="1:7" ht="28.5" customHeight="1">
      <c r="A199" s="2">
        <f>IF(TRIM(Tabel22[[#This Row],[Datum]])&lt;&gt;"",WEEKNUM(Tabel22[[#This Row],[Datum]],2),"")</f>
        <v>1</v>
      </c>
      <c r="B199" s="3">
        <f>IF(TRIM(Tabel22[[#This Row],[Datum]])&lt;&gt;"",(+Tabel22[[#This Row],[Datum]]-DATE(2024,8,27))/7,"")</f>
        <v>18.142857142857142</v>
      </c>
      <c r="C199" s="32">
        <f>IF(TRIM(Tabel22[[#This Row],[Datum]])&lt;&gt;"",Tabel22[[#This Row],[Datum]],"")</f>
        <v>45658</v>
      </c>
      <c r="D199" s="4">
        <v>45658</v>
      </c>
      <c r="F199" s="6" t="s">
        <v>511</v>
      </c>
      <c r="G199" s="5" t="s">
        <v>21</v>
      </c>
    </row>
    <row r="200" spans="1:7" ht="28.5" customHeight="1">
      <c r="A200" s="2">
        <f>IF(TRIM(Tabel22[[#This Row],[Datum]])&lt;&gt;"",WEEKNUM(Tabel22[[#This Row],[Datum]],2),"")</f>
        <v>1</v>
      </c>
      <c r="B200" s="3">
        <f>IF(TRIM(Tabel22[[#This Row],[Datum]])&lt;&gt;"",(+Tabel22[[#This Row],[Datum]]-DATE(2024,8,27))/7,"")</f>
        <v>18.285714285714285</v>
      </c>
      <c r="C200" s="32">
        <f>IF(TRIM(Tabel22[[#This Row],[Datum]])&lt;&gt;"",Tabel22[[#This Row],[Datum]],"")</f>
        <v>45659</v>
      </c>
      <c r="D200" s="4">
        <v>45659</v>
      </c>
      <c r="F200" s="6" t="s">
        <v>511</v>
      </c>
      <c r="G200" s="5" t="s">
        <v>21</v>
      </c>
    </row>
    <row r="201" spans="1:7" ht="28.5" customHeight="1">
      <c r="A201" s="2">
        <f>IF(TRIM(Tabel22[[#This Row],[Datum]])&lt;&gt;"",WEEKNUM(Tabel22[[#This Row],[Datum]],2),"")</f>
        <v>1</v>
      </c>
      <c r="B201" s="3">
        <f>IF(TRIM(Tabel22[[#This Row],[Datum]])&lt;&gt;"",(+Tabel22[[#This Row],[Datum]]-DATE(2024,8,27))/7,"")</f>
        <v>18.428571428571427</v>
      </c>
      <c r="C201" s="32">
        <f>IF(TRIM(Tabel22[[#This Row],[Datum]])&lt;&gt;"",Tabel22[[#This Row],[Datum]],"")</f>
        <v>45660</v>
      </c>
      <c r="D201" s="4">
        <v>45660</v>
      </c>
      <c r="F201" s="6" t="s">
        <v>511</v>
      </c>
      <c r="G201" s="5" t="s">
        <v>21</v>
      </c>
    </row>
    <row r="202" spans="1:7" ht="28.5" customHeight="1">
      <c r="A202" s="2">
        <f>IF(TRIM(Tabel22[[#This Row],[Datum]])&lt;&gt;"",WEEKNUM(Tabel22[[#This Row],[Datum]],2),"")</f>
        <v>2</v>
      </c>
      <c r="B202" s="3">
        <f>IF(TRIM(Tabel22[[#This Row],[Datum]])&lt;&gt;"",(+Tabel22[[#This Row],[Datum]]-DATE(2024,8,27))/7,"")</f>
        <v>18.857142857142858</v>
      </c>
      <c r="C202" s="32">
        <f>IF(TRIM(Tabel22[[#This Row],[Datum]])&lt;&gt;"",Tabel22[[#This Row],[Datum]],"")</f>
        <v>45663</v>
      </c>
      <c r="D202" s="4">
        <v>45663</v>
      </c>
      <c r="F202" s="6" t="s">
        <v>152</v>
      </c>
    </row>
    <row r="203" spans="1:7" ht="28.5" customHeight="1">
      <c r="A203" s="14">
        <f>IF(TRIM(Tabel22[[#This Row],[Datum]])&lt;&gt;"",WEEKNUM(Tabel22[[#This Row],[Datum]],2),"")</f>
        <v>2</v>
      </c>
      <c r="B203" s="15">
        <f>IF(TRIM(Tabel22[[#This Row],[Datum]])&lt;&gt;"",(+Tabel22[[#This Row],[Datum]]-DATE(2024,8,27))/7,"")</f>
        <v>18.857142857142858</v>
      </c>
      <c r="C203" s="33">
        <f>IF(TRIM(Tabel22[[#This Row],[Datum]])&lt;&gt;"",Tabel22[[#This Row],[Datum]],"")</f>
        <v>45663</v>
      </c>
      <c r="D203" s="16">
        <v>45663</v>
      </c>
      <c r="E203" s="13"/>
      <c r="F203" s="13" t="s">
        <v>732</v>
      </c>
      <c r="G203" s="13"/>
    </row>
    <row r="204" spans="1:7" ht="28.5" customHeight="1">
      <c r="A204" s="14">
        <f>IF(TRIM(Tabel22[[#This Row],[Datum]])&lt;&gt;"",WEEKNUM(Tabel22[[#This Row],[Datum]],2),"")</f>
        <v>2</v>
      </c>
      <c r="B204" s="15">
        <f>IF(TRIM(Tabel22[[#This Row],[Datum]])&lt;&gt;"",(+Tabel22[[#This Row],[Datum]]-DATE(2024,8,27))/7,"")</f>
        <v>18.857142857142858</v>
      </c>
      <c r="C204" s="33">
        <f>IF(TRIM(Tabel22[[#This Row],[Datum]])&lt;&gt;"",Tabel22[[#This Row],[Datum]],"")</f>
        <v>45663</v>
      </c>
      <c r="D204" s="16">
        <v>45663</v>
      </c>
      <c r="E204" s="13"/>
      <c r="F204" s="27" t="s">
        <v>733</v>
      </c>
      <c r="G204" s="13" t="s">
        <v>91</v>
      </c>
    </row>
    <row r="205" spans="1:7" ht="28.5" customHeight="1">
      <c r="A205" s="14">
        <f>IF(TRIM(Tabel22[[#This Row],[Datum]])&lt;&gt;"",WEEKNUM(Tabel22[[#This Row],[Datum]],2),"")</f>
        <v>2</v>
      </c>
      <c r="B205" s="15">
        <f>IF(TRIM(Tabel22[[#This Row],[Datum]])&lt;&gt;"",(+Tabel22[[#This Row],[Datum]]-DATE(2024,8,27))/7,"")</f>
        <v>18.857142857142858</v>
      </c>
      <c r="C205" s="33">
        <f>IF(TRIM(Tabel22[[#This Row],[Datum]])&lt;&gt;"",Tabel22[[#This Row],[Datum]],"")</f>
        <v>45663</v>
      </c>
      <c r="D205" s="16">
        <v>45663</v>
      </c>
      <c r="E205" s="13"/>
      <c r="F205" s="17" t="s">
        <v>734</v>
      </c>
      <c r="G205" s="13"/>
    </row>
    <row r="206" spans="1:7" ht="28.5" customHeight="1">
      <c r="A206" s="2">
        <f>IF(TRIM(Tabel22[[#This Row],[Datum]])&lt;&gt;"",WEEKNUM(Tabel22[[#This Row],[Datum]],2),"")</f>
        <v>2</v>
      </c>
      <c r="B206" s="3">
        <f>IF(TRIM(Tabel22[[#This Row],[Datum]])&lt;&gt;"",(+Tabel22[[#This Row],[Datum]]-DATE(2024,8,27))/7,"")</f>
        <v>18.857142857142858</v>
      </c>
      <c r="C206" s="32">
        <f>IF(TRIM(Tabel22[[#This Row],[Datum]])&lt;&gt;"",Tabel22[[#This Row],[Datum]],"")</f>
        <v>45663</v>
      </c>
      <c r="D206" s="4">
        <v>45663</v>
      </c>
      <c r="F206" s="6" t="s">
        <v>735</v>
      </c>
      <c r="G206" s="5" t="s">
        <v>91</v>
      </c>
    </row>
    <row r="207" spans="1:7" ht="28.5" customHeight="1">
      <c r="A207" s="2">
        <f>IF(TRIM(Tabel22[[#This Row],[Datum]])&lt;&gt;"",WEEKNUM(Tabel22[[#This Row],[Datum]],2),"")</f>
        <v>2</v>
      </c>
      <c r="B207" s="3">
        <f>IF(TRIM(Tabel22[[#This Row],[Datum]])&lt;&gt;"",(+Tabel22[[#This Row],[Datum]]-DATE(2024,8,27))/7,"")</f>
        <v>19</v>
      </c>
      <c r="C207" s="32">
        <f>IF(TRIM(Tabel22[[#This Row],[Datum]])&lt;&gt;"",Tabel22[[#This Row],[Datum]],"")</f>
        <v>45664</v>
      </c>
      <c r="D207" s="4">
        <v>45664</v>
      </c>
      <c r="F207" s="6" t="s">
        <v>736</v>
      </c>
    </row>
    <row r="208" spans="1:7" ht="28.5" customHeight="1">
      <c r="A208" s="2">
        <f>IF(TRIM(Tabel22[[#This Row],[Datum]])&lt;&gt;"",WEEKNUM(Tabel22[[#This Row],[Datum]],2),"")</f>
        <v>2</v>
      </c>
      <c r="B208" s="3">
        <f>IF(TRIM(Tabel22[[#This Row],[Datum]])&lt;&gt;"",(+Tabel22[[#This Row],[Datum]]-DATE(2024,8,27))/7,"")</f>
        <v>19.142857142857142</v>
      </c>
      <c r="C208" s="32">
        <f>IF(TRIM(Tabel22[[#This Row],[Datum]])&lt;&gt;"",Tabel22[[#This Row],[Datum]],"")</f>
        <v>45665</v>
      </c>
      <c r="D208" s="4">
        <v>45665</v>
      </c>
      <c r="F208" s="6"/>
    </row>
    <row r="209" spans="1:7" ht="28.5" customHeight="1">
      <c r="A209" s="2">
        <f>IF(TRIM(Tabel22[[#This Row],[Datum]])&lt;&gt;"",WEEKNUM(Tabel22[[#This Row],[Datum]],2),"")</f>
        <v>2</v>
      </c>
      <c r="B209" s="3">
        <f>IF(TRIM(Tabel22[[#This Row],[Datum]])&lt;&gt;"",(+Tabel22[[#This Row],[Datum]]-DATE(2024,8,27))/7,"")</f>
        <v>19.285714285714285</v>
      </c>
      <c r="C209" s="32">
        <f>IF(TRIM(Tabel22[[#This Row],[Datum]])&lt;&gt;"",Tabel22[[#This Row],[Datum]],"")</f>
        <v>45666</v>
      </c>
      <c r="D209" s="4">
        <v>45666</v>
      </c>
      <c r="F209" s="6" t="s">
        <v>737</v>
      </c>
      <c r="G209" s="5" t="s">
        <v>91</v>
      </c>
    </row>
    <row r="210" spans="1:7" ht="28.5" customHeight="1">
      <c r="A210" s="2">
        <f>IF(TRIM(Tabel22[[#This Row],[Datum]])&lt;&gt;"",WEEKNUM(Tabel22[[#This Row],[Datum]],2),"")</f>
        <v>2</v>
      </c>
      <c r="B210" s="3">
        <f>IF(TRIM(Tabel22[[#This Row],[Datum]])&lt;&gt;"",(+Tabel22[[#This Row],[Datum]]-DATE(2024,8,27))/7,"")</f>
        <v>19.428571428571427</v>
      </c>
      <c r="C210" s="32">
        <f>IF(TRIM(Tabel22[[#This Row],[Datum]])&lt;&gt;"",Tabel22[[#This Row],[Datum]],"")</f>
        <v>45667</v>
      </c>
      <c r="D210" s="4">
        <v>45667</v>
      </c>
      <c r="F210" s="6" t="s">
        <v>738</v>
      </c>
      <c r="G210" s="5" t="s">
        <v>91</v>
      </c>
    </row>
    <row r="211" spans="1:7" ht="28.5" customHeight="1">
      <c r="A211" s="2">
        <f>IF(TRIM(Tabel22[[#This Row],[Datum]])&lt;&gt;"",WEEKNUM(Tabel22[[#This Row],[Datum]],2),"")</f>
        <v>3</v>
      </c>
      <c r="B211" s="3">
        <f>IF(TRIM(Tabel22[[#This Row],[Datum]])&lt;&gt;"",(+Tabel22[[#This Row],[Datum]]-DATE(2024,8,27))/7,"")</f>
        <v>19.857142857142858</v>
      </c>
      <c r="C211" s="32">
        <f>IF(TRIM(Tabel22[[#This Row],[Datum]])&lt;&gt;"",Tabel22[[#This Row],[Datum]],"")</f>
        <v>45670</v>
      </c>
      <c r="D211" s="4">
        <v>45670</v>
      </c>
      <c r="F211" s="6" t="s">
        <v>159</v>
      </c>
    </row>
    <row r="212" spans="1:7" ht="28.5" customHeight="1">
      <c r="A212" s="2">
        <f>IF(TRIM(Tabel22[[#This Row],[Datum]])&lt;&gt;"",WEEKNUM(Tabel22[[#This Row],[Datum]],2),"")</f>
        <v>3</v>
      </c>
      <c r="B212" s="3">
        <f>IF(TRIM(Tabel22[[#This Row],[Datum]])&lt;&gt;"",(+Tabel22[[#This Row],[Datum]]-DATE(2024,8,27))/7,"")</f>
        <v>19.857142857142858</v>
      </c>
      <c r="C212" s="32">
        <f>IF(TRIM(Tabel22[[#This Row],[Datum]])&lt;&gt;"",Tabel22[[#This Row],[Datum]],"")</f>
        <v>45670</v>
      </c>
      <c r="D212" s="4">
        <v>45670</v>
      </c>
      <c r="F212" s="6" t="s">
        <v>739</v>
      </c>
      <c r="G212" s="5" t="s">
        <v>91</v>
      </c>
    </row>
    <row r="213" spans="1:7" ht="28.5" customHeight="1">
      <c r="A213" s="2">
        <f>IF(TRIM(Tabel22[[#This Row],[Datum]])&lt;&gt;"",WEEKNUM(Tabel22[[#This Row],[Datum]],2),"")</f>
        <v>3</v>
      </c>
      <c r="B213" s="3">
        <f>IF(TRIM(Tabel22[[#This Row],[Datum]])&lt;&gt;"",(+Tabel22[[#This Row],[Datum]]-DATE(2024,8,27))/7,"")</f>
        <v>20</v>
      </c>
      <c r="C213" s="32">
        <f>IF(TRIM(Tabel22[[#This Row],[Datum]])&lt;&gt;"",Tabel22[[#This Row],[Datum]],"")</f>
        <v>45671</v>
      </c>
      <c r="D213" s="4">
        <v>45671</v>
      </c>
      <c r="F213" s="6" t="s">
        <v>740</v>
      </c>
      <c r="G213" s="5" t="s">
        <v>91</v>
      </c>
    </row>
    <row r="214" spans="1:7" ht="28.5" customHeight="1">
      <c r="A214" s="2">
        <f>IF(TRIM(Tabel22[[#This Row],[Datum]])&lt;&gt;"",WEEKNUM(Tabel22[[#This Row],[Datum]],2),"")</f>
        <v>3</v>
      </c>
      <c r="B214" s="3">
        <f>IF(TRIM(Tabel22[[#This Row],[Datum]])&lt;&gt;"",(+Tabel22[[#This Row],[Datum]]-DATE(2024,8,27))/7,"")</f>
        <v>20</v>
      </c>
      <c r="C214" s="32">
        <f>IF(TRIM(Tabel22[[#This Row],[Datum]])&lt;&gt;"",Tabel22[[#This Row],[Datum]],"")</f>
        <v>45671</v>
      </c>
      <c r="D214" s="4">
        <v>45671</v>
      </c>
      <c r="F214" s="6" t="s">
        <v>741</v>
      </c>
    </row>
    <row r="215" spans="1:7" ht="28.5" customHeight="1">
      <c r="A215" s="2">
        <f>IF(TRIM(Tabel22[[#This Row],[Datum]])&lt;&gt;"",WEEKNUM(Tabel22[[#This Row],[Datum]],2),"")</f>
        <v>3</v>
      </c>
      <c r="B215" s="3">
        <f>IF(TRIM(Tabel22[[#This Row],[Datum]])&lt;&gt;"",(+Tabel22[[#This Row],[Datum]]-DATE(2024,8,27))/7,"")</f>
        <v>20</v>
      </c>
      <c r="C215" s="32">
        <f>IF(TRIM(Tabel22[[#This Row],[Datum]])&lt;&gt;"",Tabel22[[#This Row],[Datum]],"")</f>
        <v>45671</v>
      </c>
      <c r="D215" s="4">
        <v>45671</v>
      </c>
      <c r="F215" s="6" t="s">
        <v>742</v>
      </c>
    </row>
    <row r="216" spans="1:7" ht="28.5" customHeight="1">
      <c r="A216" s="2">
        <f>IF(TRIM(Tabel22[[#This Row],[Datum]])&lt;&gt;"",WEEKNUM(Tabel22[[#This Row],[Datum]],2),"")</f>
        <v>3</v>
      </c>
      <c r="B216" s="3">
        <f>IF(TRIM(Tabel22[[#This Row],[Datum]])&lt;&gt;"",(+Tabel22[[#This Row],[Datum]]-DATE(2024,8,27))/7,"")</f>
        <v>20</v>
      </c>
      <c r="C216" s="32">
        <f>IF(TRIM(Tabel22[[#This Row],[Datum]])&lt;&gt;"",Tabel22[[#This Row],[Datum]],"")</f>
        <v>45671</v>
      </c>
      <c r="D216" s="4">
        <v>45671</v>
      </c>
      <c r="F216" s="6" t="s">
        <v>719</v>
      </c>
    </row>
    <row r="217" spans="1:7" ht="28.5" customHeight="1">
      <c r="A217" s="2">
        <f>IF(TRIM(Tabel22[[#This Row],[Datum]])&lt;&gt;"",WEEKNUM(Tabel22[[#This Row],[Datum]],2),"")</f>
        <v>3</v>
      </c>
      <c r="B217" s="3">
        <f>IF(TRIM(Tabel22[[#This Row],[Datum]])&lt;&gt;"",(+Tabel22[[#This Row],[Datum]]-DATE(2024,8,27))/7,"")</f>
        <v>20.142857142857142</v>
      </c>
      <c r="C217" s="32">
        <f>IF(TRIM(Tabel22[[#This Row],[Datum]])&lt;&gt;"",Tabel22[[#This Row],[Datum]],"")</f>
        <v>45672</v>
      </c>
      <c r="D217" s="4">
        <v>45672</v>
      </c>
      <c r="F217" s="6" t="s">
        <v>743</v>
      </c>
      <c r="G217" s="5" t="s">
        <v>91</v>
      </c>
    </row>
    <row r="218" spans="1:7" ht="28.5" customHeight="1">
      <c r="A218" s="2">
        <f>IF(TRIM(Tabel22[[#This Row],[Datum]])&lt;&gt;"",WEEKNUM(Tabel22[[#This Row],[Datum]],2),"")</f>
        <v>3</v>
      </c>
      <c r="B218" s="3">
        <f>IF(TRIM(Tabel22[[#This Row],[Datum]])&lt;&gt;"",(+Tabel22[[#This Row],[Datum]]-DATE(2024,8,27))/7,"")</f>
        <v>20.142857142857142</v>
      </c>
      <c r="C218" s="32">
        <f>IF(TRIM(Tabel22[[#This Row],[Datum]])&lt;&gt;"",Tabel22[[#This Row],[Datum]],"")</f>
        <v>45672</v>
      </c>
      <c r="D218" s="4">
        <v>45672</v>
      </c>
      <c r="F218" s="6" t="s">
        <v>744</v>
      </c>
      <c r="G218" s="5" t="s">
        <v>21</v>
      </c>
    </row>
    <row r="219" spans="1:7" ht="28.5" customHeight="1">
      <c r="A219" s="2">
        <f>IF(TRIM(Tabel22[[#This Row],[Datum]])&lt;&gt;"",WEEKNUM(Tabel22[[#This Row],[Datum]],2),"")</f>
        <v>3</v>
      </c>
      <c r="B219" s="3">
        <f>IF(TRIM(Tabel22[[#This Row],[Datum]])&lt;&gt;"",(+Tabel22[[#This Row],[Datum]]-DATE(2024,8,27))/7,"")</f>
        <v>20.142857142857142</v>
      </c>
      <c r="C219" s="32">
        <f>IF(TRIM(Tabel22[[#This Row],[Datum]])&lt;&gt;"",Tabel22[[#This Row],[Datum]],"")</f>
        <v>45672</v>
      </c>
      <c r="D219" s="4">
        <v>45672</v>
      </c>
      <c r="F219" s="6" t="s">
        <v>745</v>
      </c>
      <c r="G219" s="5" t="s">
        <v>91</v>
      </c>
    </row>
    <row r="220" spans="1:7" ht="28.5" customHeight="1">
      <c r="A220" s="2">
        <f>IF(TRIM(Tabel22[[#This Row],[Datum]])&lt;&gt;"",WEEKNUM(Tabel22[[#This Row],[Datum]],2),"")</f>
        <v>3</v>
      </c>
      <c r="B220" s="3">
        <f>IF(TRIM(Tabel22[[#This Row],[Datum]])&lt;&gt;"",(+Tabel22[[#This Row],[Datum]]-DATE(2024,8,27))/7,"")</f>
        <v>20.142857142857142</v>
      </c>
      <c r="C220" s="32">
        <f>IF(TRIM(Tabel22[[#This Row],[Datum]])&lt;&gt;"",Tabel22[[#This Row],[Datum]],"")</f>
        <v>45672</v>
      </c>
      <c r="D220" s="4">
        <v>45672</v>
      </c>
      <c r="F220" s="6" t="s">
        <v>746</v>
      </c>
      <c r="G220" s="5" t="s">
        <v>91</v>
      </c>
    </row>
    <row r="221" spans="1:7" ht="28.5" customHeight="1">
      <c r="A221" s="2">
        <f>IF(TRIM(Tabel22[[#This Row],[Datum]])&lt;&gt;"",WEEKNUM(Tabel22[[#This Row],[Datum]],2),"")</f>
        <v>3</v>
      </c>
      <c r="B221" s="3">
        <f>IF(TRIM(Tabel22[[#This Row],[Datum]])&lt;&gt;"",(+Tabel22[[#This Row],[Datum]]-DATE(2024,8,27))/7,"")</f>
        <v>20.285714285714285</v>
      </c>
      <c r="C221" s="32">
        <f>IF(TRIM(Tabel22[[#This Row],[Datum]])&lt;&gt;"",Tabel22[[#This Row],[Datum]],"")</f>
        <v>45673</v>
      </c>
      <c r="D221" s="4">
        <v>45673</v>
      </c>
      <c r="F221" s="6" t="s">
        <v>747</v>
      </c>
      <c r="G221" s="5" t="s">
        <v>91</v>
      </c>
    </row>
    <row r="222" spans="1:7" ht="28.5" customHeight="1">
      <c r="A222" s="2">
        <f>IF(TRIM(Tabel22[[#This Row],[Datum]])&lt;&gt;"",WEEKNUM(Tabel22[[#This Row],[Datum]],2),"")</f>
        <v>3</v>
      </c>
      <c r="B222" s="3">
        <f>IF(TRIM(Tabel22[[#This Row],[Datum]])&lt;&gt;"",(+Tabel22[[#This Row],[Datum]]-DATE(2024,8,27))/7,"")</f>
        <v>20.428571428571427</v>
      </c>
      <c r="C222" s="32">
        <f>IF(TRIM(Tabel22[[#This Row],[Datum]])&lt;&gt;"",Tabel22[[#This Row],[Datum]],"")</f>
        <v>45674</v>
      </c>
      <c r="D222" s="4">
        <v>45674</v>
      </c>
      <c r="F222" s="6" t="s">
        <v>164</v>
      </c>
      <c r="G222" s="5" t="s">
        <v>91</v>
      </c>
    </row>
    <row r="223" spans="1:7" ht="28.5" customHeight="1">
      <c r="A223" s="2">
        <f>IF(TRIM(Tabel22[[#This Row],[Datum]])&lt;&gt;"",WEEKNUM(Tabel22[[#This Row],[Datum]],2),"")</f>
        <v>3</v>
      </c>
      <c r="B223" s="3">
        <f>IF(TRIM(Tabel22[[#This Row],[Datum]])&lt;&gt;"",(+Tabel22[[#This Row],[Datum]]-DATE(2024,8,27))/7,"")</f>
        <v>20.428571428571427</v>
      </c>
      <c r="C223" s="32">
        <f>IF(TRIM(Tabel22[[#This Row],[Datum]])&lt;&gt;"",Tabel22[[#This Row],[Datum]],"")</f>
        <v>45674</v>
      </c>
      <c r="D223" s="4">
        <v>45674</v>
      </c>
      <c r="F223" s="6" t="s">
        <v>748</v>
      </c>
      <c r="G223" s="5" t="s">
        <v>91</v>
      </c>
    </row>
    <row r="224" spans="1:7" ht="28.5" customHeight="1">
      <c r="A224" s="2">
        <f>IF(TRIM(Tabel22[[#This Row],[Datum]])&lt;&gt;"",WEEKNUM(Tabel22[[#This Row],[Datum]],2),"")</f>
        <v>4</v>
      </c>
      <c r="B224" s="3">
        <f>IF(TRIM(Tabel22[[#This Row],[Datum]])&lt;&gt;"",(+Tabel22[[#This Row],[Datum]]-DATE(2024,8,27))/7,"")</f>
        <v>20.857142857142858</v>
      </c>
      <c r="C224" s="32">
        <f>IF(TRIM(Tabel22[[#This Row],[Datum]])&lt;&gt;"",Tabel22[[#This Row],[Datum]],"")</f>
        <v>45677</v>
      </c>
      <c r="D224" s="4">
        <v>45677</v>
      </c>
      <c r="F224" s="6" t="s">
        <v>749</v>
      </c>
    </row>
    <row r="225" spans="1:7" ht="28.5" customHeight="1">
      <c r="A225" s="2">
        <f>IF(TRIM(Tabel22[[#This Row],[Datum]])&lt;&gt;"",WEEKNUM(Tabel22[[#This Row],[Datum]],2),"")</f>
        <v>4</v>
      </c>
      <c r="B225" s="3">
        <f>IF(TRIM(Tabel22[[#This Row],[Datum]])&lt;&gt;"",(+Tabel22[[#This Row],[Datum]]-DATE(2024,8,27))/7,"")</f>
        <v>20.857142857142858</v>
      </c>
      <c r="C225" s="32">
        <f>IF(TRIM(Tabel22[[#This Row],[Datum]])&lt;&gt;"",Tabel22[[#This Row],[Datum]],"")</f>
        <v>45677</v>
      </c>
      <c r="D225" s="4">
        <v>45677</v>
      </c>
      <c r="F225" s="6" t="s">
        <v>750</v>
      </c>
      <c r="G225" s="5" t="s">
        <v>91</v>
      </c>
    </row>
    <row r="226" spans="1:7" ht="28.5" customHeight="1">
      <c r="A226" s="14">
        <f>IF(TRIM(Tabel22[[#This Row],[Datum]])&lt;&gt;"",WEEKNUM(Tabel22[[#This Row],[Datum]],2),"")</f>
        <v>4</v>
      </c>
      <c r="B226" s="15">
        <f>IF(TRIM(Tabel22[[#This Row],[Datum]])&lt;&gt;"",(+Tabel22[[#This Row],[Datum]]-DATE(2024,8,27))/7,"")</f>
        <v>20.857142857142858</v>
      </c>
      <c r="C226" s="33">
        <f>IF(TRIM(Tabel22[[#This Row],[Datum]])&lt;&gt;"",Tabel22[[#This Row],[Datum]],"")</f>
        <v>45677</v>
      </c>
      <c r="D226" s="16">
        <v>45677</v>
      </c>
      <c r="E226" s="13"/>
      <c r="F226" s="21" t="s">
        <v>751</v>
      </c>
      <c r="G226" s="13" t="s">
        <v>91</v>
      </c>
    </row>
    <row r="227" spans="1:7" ht="28.5" customHeight="1">
      <c r="A227" s="14">
        <f>IF(TRIM(Tabel22[[#This Row],[Datum]])&lt;&gt;"",WEEKNUM(Tabel22[[#This Row],[Datum]],2),"")</f>
        <v>4</v>
      </c>
      <c r="B227" s="15">
        <f>IF(TRIM(Tabel22[[#This Row],[Datum]])&lt;&gt;"",(+Tabel22[[#This Row],[Datum]]-DATE(2024,8,27))/7,"")</f>
        <v>20.857142857142858</v>
      </c>
      <c r="C227" s="33">
        <f>IF(TRIM(Tabel22[[#This Row],[Datum]])&lt;&gt;"",Tabel22[[#This Row],[Datum]],"")</f>
        <v>45677</v>
      </c>
      <c r="D227" s="16">
        <v>45677</v>
      </c>
      <c r="E227" s="13"/>
      <c r="F227" s="17" t="s">
        <v>752</v>
      </c>
      <c r="G227" s="13" t="s">
        <v>91</v>
      </c>
    </row>
    <row r="228" spans="1:7" ht="28.5" customHeight="1">
      <c r="A228" s="2">
        <f>IF(TRIM(Tabel22[[#This Row],[Datum]])&lt;&gt;"",WEEKNUM(Tabel22[[#This Row],[Datum]],2),"")</f>
        <v>4</v>
      </c>
      <c r="B228" s="3">
        <f>IF(TRIM(Tabel22[[#This Row],[Datum]])&lt;&gt;"",(+Tabel22[[#This Row],[Datum]]-DATE(2024,8,27))/7,"")</f>
        <v>20.857142857142858</v>
      </c>
      <c r="C228" s="32">
        <f>IF(TRIM(Tabel22[[#This Row],[Datum]])&lt;&gt;"",Tabel22[[#This Row],[Datum]],"")</f>
        <v>45677</v>
      </c>
      <c r="D228" s="4">
        <v>45677</v>
      </c>
      <c r="F228" s="6" t="s">
        <v>753</v>
      </c>
      <c r="G228" s="5" t="s">
        <v>21</v>
      </c>
    </row>
    <row r="229" spans="1:7" ht="28.5" customHeight="1">
      <c r="A229" s="2">
        <f>IF(TRIM(Tabel22[[#This Row],[Datum]])&lt;&gt;"",WEEKNUM(Tabel22[[#This Row],[Datum]],2),"")</f>
        <v>4</v>
      </c>
      <c r="B229" s="3">
        <f>IF(TRIM(Tabel22[[#This Row],[Datum]])&lt;&gt;"",(+Tabel22[[#This Row],[Datum]]-DATE(2024,8,27))/7,"")</f>
        <v>20.857142857142858</v>
      </c>
      <c r="C229" s="32">
        <f>IF(TRIM(Tabel22[[#This Row],[Datum]])&lt;&gt;"",Tabel22[[#This Row],[Datum]],"")</f>
        <v>45677</v>
      </c>
      <c r="D229" s="4">
        <v>45677</v>
      </c>
      <c r="F229" s="6" t="s">
        <v>754</v>
      </c>
      <c r="G229" s="5" t="s">
        <v>91</v>
      </c>
    </row>
    <row r="230" spans="1:7" ht="28.5" customHeight="1">
      <c r="A230" s="2">
        <f>IF(TRIM(Tabel22[[#This Row],[Datum]])&lt;&gt;"",WEEKNUM(Tabel22[[#This Row],[Datum]],2),"")</f>
        <v>4</v>
      </c>
      <c r="B230" s="3">
        <f>IF(TRIM(Tabel22[[#This Row],[Datum]])&lt;&gt;"",(+Tabel22[[#This Row],[Datum]]-DATE(2024,8,27))/7,"")</f>
        <v>20.857142857142858</v>
      </c>
      <c r="C230" s="32">
        <f>IF(TRIM(Tabel22[[#This Row],[Datum]])&lt;&gt;"",Tabel22[[#This Row],[Datum]],"")</f>
        <v>45677</v>
      </c>
      <c r="D230" s="4">
        <v>45677</v>
      </c>
      <c r="F230" s="6" t="s">
        <v>755</v>
      </c>
      <c r="G230" s="5" t="s">
        <v>91</v>
      </c>
    </row>
    <row r="231" spans="1:7" ht="28.5" customHeight="1">
      <c r="A231" s="2">
        <f>IF(TRIM(Tabel22[[#This Row],[Datum]])&lt;&gt;"",WEEKNUM(Tabel22[[#This Row],[Datum]],2),"")</f>
        <v>4</v>
      </c>
      <c r="B231" s="3">
        <f>IF(TRIM(Tabel22[[#This Row],[Datum]])&lt;&gt;"",(+Tabel22[[#This Row],[Datum]]-DATE(2024,8,27))/7,"")</f>
        <v>20.857142857142858</v>
      </c>
      <c r="C231" s="32">
        <f>IF(TRIM(Tabel22[[#This Row],[Datum]])&lt;&gt;"",Tabel22[[#This Row],[Datum]],"")</f>
        <v>45677</v>
      </c>
      <c r="D231" s="4">
        <v>45677</v>
      </c>
      <c r="F231" s="6" t="s">
        <v>756</v>
      </c>
    </row>
    <row r="232" spans="1:7" ht="28.5" customHeight="1">
      <c r="A232" s="2">
        <f>IF(TRIM(Tabel22[[#This Row],[Datum]])&lt;&gt;"",WEEKNUM(Tabel22[[#This Row],[Datum]],2),"")</f>
        <v>4</v>
      </c>
      <c r="B232" s="3">
        <f>IF(TRIM(Tabel22[[#This Row],[Datum]])&lt;&gt;"",(+Tabel22[[#This Row],[Datum]]-DATE(2024,8,27))/7,"")</f>
        <v>21</v>
      </c>
      <c r="C232" s="32">
        <f>IF(TRIM(Tabel22[[#This Row],[Datum]])&lt;&gt;"",Tabel22[[#This Row],[Datum]],"")</f>
        <v>45678</v>
      </c>
      <c r="D232" s="4">
        <v>45678</v>
      </c>
      <c r="F232" s="6" t="s">
        <v>757</v>
      </c>
      <c r="G232" s="5" t="s">
        <v>91</v>
      </c>
    </row>
    <row r="233" spans="1:7" ht="28.5" customHeight="1">
      <c r="A233" s="2">
        <f>IF(TRIM(Tabel22[[#This Row],[Datum]])&lt;&gt;"",WEEKNUM(Tabel22[[#This Row],[Datum]],2),"")</f>
        <v>4</v>
      </c>
      <c r="B233" s="3">
        <f>IF(TRIM(Tabel22[[#This Row],[Datum]])&lt;&gt;"",(+Tabel22[[#This Row],[Datum]]-DATE(2024,8,27))/7,"")</f>
        <v>21</v>
      </c>
      <c r="C233" s="32">
        <f>IF(TRIM(Tabel22[[#This Row],[Datum]])&lt;&gt;"",Tabel22[[#This Row],[Datum]],"")</f>
        <v>45678</v>
      </c>
      <c r="D233" s="4">
        <v>45678</v>
      </c>
      <c r="F233" s="6" t="s">
        <v>758</v>
      </c>
    </row>
    <row r="234" spans="1:7" ht="28.5" customHeight="1">
      <c r="A234" s="2">
        <f>IF(TRIM(Tabel22[[#This Row],[Datum]])&lt;&gt;"",WEEKNUM(Tabel22[[#This Row],[Datum]],2),"")</f>
        <v>4</v>
      </c>
      <c r="B234" s="3">
        <f>IF(TRIM(Tabel22[[#This Row],[Datum]])&lt;&gt;"",(+Tabel22[[#This Row],[Datum]]-DATE(2024,8,27))/7,"")</f>
        <v>21</v>
      </c>
      <c r="C234" s="32">
        <f>IF(TRIM(Tabel22[[#This Row],[Datum]])&lt;&gt;"",Tabel22[[#This Row],[Datum]],"")</f>
        <v>45678</v>
      </c>
      <c r="D234" s="4">
        <v>45678</v>
      </c>
      <c r="F234" s="6" t="s">
        <v>759</v>
      </c>
      <c r="G234" s="5" t="s">
        <v>91</v>
      </c>
    </row>
    <row r="235" spans="1:7" ht="28.5" customHeight="1">
      <c r="A235" s="2">
        <f>IF(TRIM(Tabel22[[#This Row],[Datum]])&lt;&gt;"",WEEKNUM(Tabel22[[#This Row],[Datum]],2),"")</f>
        <v>4</v>
      </c>
      <c r="B235" s="3">
        <f>IF(TRIM(Tabel22[[#This Row],[Datum]])&lt;&gt;"",(+Tabel22[[#This Row],[Datum]]-DATE(2024,8,27))/7,"")</f>
        <v>21.142857142857142</v>
      </c>
      <c r="C235" s="32">
        <f>IF(TRIM(Tabel22[[#This Row],[Datum]])&lt;&gt;"",Tabel22[[#This Row],[Datum]],"")</f>
        <v>45679</v>
      </c>
      <c r="D235" s="4">
        <v>45679</v>
      </c>
      <c r="F235" s="6" t="s">
        <v>757</v>
      </c>
      <c r="G235" s="5" t="s">
        <v>91</v>
      </c>
    </row>
    <row r="236" spans="1:7" ht="28.5" customHeight="1">
      <c r="A236" s="2">
        <f>IF(TRIM(Tabel22[[#This Row],[Datum]])&lt;&gt;"",WEEKNUM(Tabel22[[#This Row],[Datum]],2),"")</f>
        <v>4</v>
      </c>
      <c r="B236" s="3">
        <f>IF(TRIM(Tabel22[[#This Row],[Datum]])&lt;&gt;"",(+Tabel22[[#This Row],[Datum]]-DATE(2024,8,27))/7,"")</f>
        <v>21.142857142857142</v>
      </c>
      <c r="C236" s="32">
        <f>IF(TRIM(Tabel22[[#This Row],[Datum]])&lt;&gt;"",Tabel22[[#This Row],[Datum]],"")</f>
        <v>45679</v>
      </c>
      <c r="D236" s="4">
        <v>45679</v>
      </c>
      <c r="F236" s="6" t="s">
        <v>759</v>
      </c>
      <c r="G236" s="5" t="s">
        <v>91</v>
      </c>
    </row>
    <row r="237" spans="1:7" ht="28.5" customHeight="1">
      <c r="A237" s="2">
        <f>IF(TRIM(Tabel22[[#This Row],[Datum]])&lt;&gt;"",WEEKNUM(Tabel22[[#This Row],[Datum]],2),"")</f>
        <v>4</v>
      </c>
      <c r="B237" s="3">
        <f>IF(TRIM(Tabel22[[#This Row],[Datum]])&lt;&gt;"",(+Tabel22[[#This Row],[Datum]]-DATE(2024,8,27))/7,"")</f>
        <v>21.285714285714285</v>
      </c>
      <c r="C237" s="32">
        <f>IF(TRIM(Tabel22[[#This Row],[Datum]])&lt;&gt;"",Tabel22[[#This Row],[Datum]],"")</f>
        <v>45680</v>
      </c>
      <c r="D237" s="4">
        <v>45680</v>
      </c>
      <c r="F237" s="6" t="s">
        <v>759</v>
      </c>
      <c r="G237" s="5" t="s">
        <v>91</v>
      </c>
    </row>
    <row r="238" spans="1:7" ht="28.5" customHeight="1">
      <c r="A238" s="2">
        <f>IF(TRIM(Tabel22[[#This Row],[Datum]])&lt;&gt;"",WEEKNUM(Tabel22[[#This Row],[Datum]],2),"")</f>
        <v>4</v>
      </c>
      <c r="B238" s="3">
        <f>IF(TRIM(Tabel22[[#This Row],[Datum]])&lt;&gt;"",(+Tabel22[[#This Row],[Datum]]-DATE(2024,8,27))/7,"")</f>
        <v>21.428571428571427</v>
      </c>
      <c r="C238" s="32">
        <f>IF(TRIM(Tabel22[[#This Row],[Datum]])&lt;&gt;"",Tabel22[[#This Row],[Datum]],"")</f>
        <v>45681</v>
      </c>
      <c r="D238" s="4">
        <v>45681</v>
      </c>
      <c r="F238" s="6" t="s">
        <v>757</v>
      </c>
      <c r="G238" s="5" t="s">
        <v>91</v>
      </c>
    </row>
    <row r="239" spans="1:7" ht="28.5" customHeight="1">
      <c r="A239" s="2">
        <f>IF(TRIM(Tabel22[[#This Row],[Datum]])&lt;&gt;"",WEEKNUM(Tabel22[[#This Row],[Datum]],2),"")</f>
        <v>4</v>
      </c>
      <c r="B239" s="3">
        <f>IF(TRIM(Tabel22[[#This Row],[Datum]])&lt;&gt;"",(+Tabel22[[#This Row],[Datum]]-DATE(2024,8,27))/7,"")</f>
        <v>21.428571428571427</v>
      </c>
      <c r="C239" s="32">
        <f>IF(TRIM(Tabel22[[#This Row],[Datum]])&lt;&gt;"",Tabel22[[#This Row],[Datum]],"")</f>
        <v>45681</v>
      </c>
      <c r="D239" s="4">
        <v>45681</v>
      </c>
      <c r="F239" s="6" t="s">
        <v>760</v>
      </c>
      <c r="G239" s="5" t="s">
        <v>91</v>
      </c>
    </row>
    <row r="240" spans="1:7" ht="28.5" customHeight="1">
      <c r="A240" s="2">
        <f>IF(TRIM(Tabel22[[#This Row],[Datum]])&lt;&gt;"",WEEKNUM(Tabel22[[#This Row],[Datum]],2),"")</f>
        <v>4</v>
      </c>
      <c r="B240" s="3">
        <f>IF(TRIM(Tabel22[[#This Row],[Datum]])&lt;&gt;"",(+Tabel22[[#This Row],[Datum]]-DATE(2024,8,27))/7,"")</f>
        <v>21.428571428571427</v>
      </c>
      <c r="C240" s="32">
        <f>IF(TRIM(Tabel22[[#This Row],[Datum]])&lt;&gt;"",Tabel22[[#This Row],[Datum]],"")</f>
        <v>45681</v>
      </c>
      <c r="D240" s="4">
        <v>45681</v>
      </c>
      <c r="F240" s="6" t="s">
        <v>761</v>
      </c>
      <c r="G240" s="5" t="s">
        <v>91</v>
      </c>
    </row>
    <row r="241" spans="1:7" ht="28.5" customHeight="1">
      <c r="A241" s="2">
        <f>IF(TRIM(Tabel22[[#This Row],[Datum]])&lt;&gt;"",WEEKNUM(Tabel22[[#This Row],[Datum]],2),"")</f>
        <v>4</v>
      </c>
      <c r="B241" s="3">
        <f>IF(TRIM(Tabel22[[#This Row],[Datum]])&lt;&gt;"",(+Tabel22[[#This Row],[Datum]]-DATE(2024,8,27))/7,"")</f>
        <v>21.428571428571427</v>
      </c>
      <c r="C241" s="32">
        <f>IF(TRIM(Tabel22[[#This Row],[Datum]])&lt;&gt;"",Tabel22[[#This Row],[Datum]],"")</f>
        <v>45681</v>
      </c>
      <c r="D241" s="4">
        <v>45681</v>
      </c>
      <c r="F241" s="6" t="s">
        <v>762</v>
      </c>
      <c r="G241" s="5" t="s">
        <v>91</v>
      </c>
    </row>
    <row r="242" spans="1:7" ht="28.5" customHeight="1">
      <c r="A242" s="2">
        <f>IF(TRIM(Tabel22[[#This Row],[Datum]])&lt;&gt;"",WEEKNUM(Tabel22[[#This Row],[Datum]],2),"")</f>
        <v>4</v>
      </c>
      <c r="B242" s="3">
        <f>IF(TRIM(Tabel22[[#This Row],[Datum]])&lt;&gt;"",(+Tabel22[[#This Row],[Datum]]-DATE(2024,8,27))/7,"")</f>
        <v>21.428571428571427</v>
      </c>
      <c r="C242" s="32">
        <f>IF(TRIM(Tabel22[[#This Row],[Datum]])&lt;&gt;"",Tabel22[[#This Row],[Datum]],"")</f>
        <v>45681</v>
      </c>
      <c r="D242" s="4">
        <v>45681</v>
      </c>
      <c r="F242" s="6" t="s">
        <v>763</v>
      </c>
      <c r="G242" s="5" t="s">
        <v>91</v>
      </c>
    </row>
    <row r="243" spans="1:7" ht="28.5" customHeight="1">
      <c r="A243" s="2">
        <f>IF(TRIM(Tabel22[[#This Row],[Datum]])&lt;&gt;"",WEEKNUM(Tabel22[[#This Row],[Datum]],2),"")</f>
        <v>5</v>
      </c>
      <c r="B243" s="3">
        <f>IF(TRIM(Tabel22[[#This Row],[Datum]])&lt;&gt;"",(+Tabel22[[#This Row],[Datum]]-DATE(2024,8,27))/7,"")</f>
        <v>21.857142857142858</v>
      </c>
      <c r="C243" s="32">
        <f>IF(TRIM(Tabel22[[#This Row],[Datum]])&lt;&gt;"",Tabel22[[#This Row],[Datum]],"")</f>
        <v>45684</v>
      </c>
      <c r="D243" s="4">
        <v>45684</v>
      </c>
      <c r="F243" s="6" t="s">
        <v>529</v>
      </c>
    </row>
    <row r="244" spans="1:7" ht="28.5" customHeight="1">
      <c r="A244" s="2">
        <f>IF(TRIM(Tabel22[[#This Row],[Datum]])&lt;&gt;"",WEEKNUM(Tabel22[[#This Row],[Datum]],2),"")</f>
        <v>5</v>
      </c>
      <c r="B244" s="3">
        <f>IF(TRIM(Tabel22[[#This Row],[Datum]])&lt;&gt;"",(+Tabel22[[#This Row],[Datum]]-DATE(2024,8,27))/7,"")</f>
        <v>21.857142857142858</v>
      </c>
      <c r="C244" s="32">
        <f>IF(TRIM(Tabel22[[#This Row],[Datum]])&lt;&gt;"",Tabel22[[#This Row],[Datum]],"")</f>
        <v>45684</v>
      </c>
      <c r="D244" s="4">
        <v>45684</v>
      </c>
      <c r="F244" s="6" t="s">
        <v>764</v>
      </c>
      <c r="G244" s="5" t="s">
        <v>91</v>
      </c>
    </row>
    <row r="245" spans="1:7" ht="28.5" customHeight="1">
      <c r="A245" s="2">
        <f>IF(TRIM(Tabel22[[#This Row],[Datum]])&lt;&gt;"",WEEKNUM(Tabel22[[#This Row],[Datum]],2),"")</f>
        <v>5</v>
      </c>
      <c r="B245" s="3">
        <f>IF(TRIM(Tabel22[[#This Row],[Datum]])&lt;&gt;"",(+Tabel22[[#This Row],[Datum]]-DATE(2024,8,27))/7,"")</f>
        <v>21.857142857142858</v>
      </c>
      <c r="C245" s="32">
        <f>IF(TRIM(Tabel22[[#This Row],[Datum]])&lt;&gt;"",Tabel22[[#This Row],[Datum]],"")</f>
        <v>45684</v>
      </c>
      <c r="D245" s="4">
        <v>45684</v>
      </c>
      <c r="F245" s="6" t="s">
        <v>688</v>
      </c>
    </row>
    <row r="246" spans="1:7" ht="28.5" customHeight="1">
      <c r="A246" s="2">
        <f>IF(TRIM(Tabel22[[#This Row],[Datum]])&lt;&gt;"",WEEKNUM(Tabel22[[#This Row],[Datum]],2),"")</f>
        <v>5</v>
      </c>
      <c r="B246" s="3">
        <f>IF(TRIM(Tabel22[[#This Row],[Datum]])&lt;&gt;"",(+Tabel22[[#This Row],[Datum]]-DATE(2024,8,27))/7,"")</f>
        <v>21.857142857142858</v>
      </c>
      <c r="C246" s="32">
        <f>IF(TRIM(Tabel22[[#This Row],[Datum]])&lt;&gt;"",Tabel22[[#This Row],[Datum]],"")</f>
        <v>45684</v>
      </c>
      <c r="D246" s="4">
        <v>45684</v>
      </c>
      <c r="F246" s="6" t="s">
        <v>638</v>
      </c>
    </row>
    <row r="247" spans="1:7" ht="28.5" customHeight="1">
      <c r="A247" s="2">
        <f>IF(TRIM(Tabel22[[#This Row],[Datum]])&lt;&gt;"",WEEKNUM(Tabel22[[#This Row],[Datum]],2),"")</f>
        <v>5</v>
      </c>
      <c r="B247" s="3">
        <f>IF(TRIM(Tabel22[[#This Row],[Datum]])&lt;&gt;"",(+Tabel22[[#This Row],[Datum]]-DATE(2024,8,27))/7,"")</f>
        <v>22</v>
      </c>
      <c r="C247" s="32">
        <f>IF(TRIM(Tabel22[[#This Row],[Datum]])&lt;&gt;"",Tabel22[[#This Row],[Datum]],"")</f>
        <v>45685</v>
      </c>
      <c r="D247" s="4">
        <v>45685</v>
      </c>
      <c r="F247" s="6" t="s">
        <v>765</v>
      </c>
      <c r="G247" s="5" t="s">
        <v>91</v>
      </c>
    </row>
    <row r="248" spans="1:7" ht="28.5" customHeight="1">
      <c r="A248" s="2">
        <f>IF(TRIM(Tabel22[[#This Row],[Datum]])&lt;&gt;"",WEEKNUM(Tabel22[[#This Row],[Datum]],2),"")</f>
        <v>5</v>
      </c>
      <c r="B248" s="3">
        <f>IF(TRIM(Tabel22[[#This Row],[Datum]])&lt;&gt;"",(+Tabel22[[#This Row],[Datum]]-DATE(2024,8,27))/7,"")</f>
        <v>22</v>
      </c>
      <c r="C248" s="32">
        <f>IF(TRIM(Tabel22[[#This Row],[Datum]])&lt;&gt;"",Tabel22[[#This Row],[Datum]],"")</f>
        <v>45685</v>
      </c>
      <c r="D248" s="4">
        <v>45685</v>
      </c>
      <c r="F248" s="6" t="s">
        <v>766</v>
      </c>
    </row>
    <row r="249" spans="1:7" ht="28.5" customHeight="1">
      <c r="A249" s="2">
        <f>IF(TRIM(Tabel22[[#This Row],[Datum]])&lt;&gt;"",WEEKNUM(Tabel22[[#This Row],[Datum]],2),"")</f>
        <v>5</v>
      </c>
      <c r="B249" s="3">
        <f>IF(TRIM(Tabel22[[#This Row],[Datum]])&lt;&gt;"",(+Tabel22[[#This Row],[Datum]]-DATE(2024,8,27))/7,"")</f>
        <v>22</v>
      </c>
      <c r="C249" s="32">
        <f>IF(TRIM(Tabel22[[#This Row],[Datum]])&lt;&gt;"",Tabel22[[#This Row],[Datum]],"")</f>
        <v>45685</v>
      </c>
      <c r="D249" s="4">
        <v>45685</v>
      </c>
      <c r="F249" s="6" t="s">
        <v>638</v>
      </c>
    </row>
    <row r="250" spans="1:7" ht="28.5" customHeight="1">
      <c r="A250" s="2">
        <f>IF(TRIM(Tabel22[[#This Row],[Datum]])&lt;&gt;"",WEEKNUM(Tabel22[[#This Row],[Datum]],2),"")</f>
        <v>5</v>
      </c>
      <c r="B250" s="3">
        <f>IF(TRIM(Tabel22[[#This Row],[Datum]])&lt;&gt;"",(+Tabel22[[#This Row],[Datum]]-DATE(2024,8,27))/7,"")</f>
        <v>22.142857142857142</v>
      </c>
      <c r="C250" s="32">
        <f>IF(TRIM(Tabel22[[#This Row],[Datum]])&lt;&gt;"",Tabel22[[#This Row],[Datum]],"")</f>
        <v>45686</v>
      </c>
      <c r="D250" s="4">
        <v>45686</v>
      </c>
      <c r="F250" s="6" t="s">
        <v>767</v>
      </c>
      <c r="G250" s="5" t="s">
        <v>91</v>
      </c>
    </row>
    <row r="251" spans="1:7" ht="28.5" customHeight="1">
      <c r="A251" s="2">
        <f>IF(TRIM(Tabel22[[#This Row],[Datum]])&lt;&gt;"",WEEKNUM(Tabel22[[#This Row],[Datum]],2),"")</f>
        <v>5</v>
      </c>
      <c r="B251" s="3">
        <f>IF(TRIM(Tabel22[[#This Row],[Datum]])&lt;&gt;"",(+Tabel22[[#This Row],[Datum]]-DATE(2024,8,27))/7,"")</f>
        <v>22.142857142857142</v>
      </c>
      <c r="C251" s="32">
        <f>IF(TRIM(Tabel22[[#This Row],[Datum]])&lt;&gt;"",Tabel22[[#This Row],[Datum]],"")</f>
        <v>45686</v>
      </c>
      <c r="D251" s="4">
        <v>45686</v>
      </c>
      <c r="F251" s="6" t="s">
        <v>638</v>
      </c>
    </row>
    <row r="252" spans="1:7" ht="28.5" customHeight="1">
      <c r="A252" s="2">
        <f>IF(TRIM(Tabel22[[#This Row],[Datum]])&lt;&gt;"",WEEKNUM(Tabel22[[#This Row],[Datum]],2),"")</f>
        <v>5</v>
      </c>
      <c r="B252" s="3">
        <f>IF(TRIM(Tabel22[[#This Row],[Datum]])&lt;&gt;"",(+Tabel22[[#This Row],[Datum]]-DATE(2024,8,27))/7,"")</f>
        <v>22.285714285714285</v>
      </c>
      <c r="C252" s="32">
        <f>IF(TRIM(Tabel22[[#This Row],[Datum]])&lt;&gt;"",Tabel22[[#This Row],[Datum]],"")</f>
        <v>45687</v>
      </c>
      <c r="D252" s="4">
        <v>45687</v>
      </c>
      <c r="F252" s="6" t="s">
        <v>768</v>
      </c>
      <c r="G252" s="5" t="s">
        <v>91</v>
      </c>
    </row>
    <row r="253" spans="1:7" ht="28.5" customHeight="1">
      <c r="A253" s="2">
        <f>IF(TRIM(Tabel22[[#This Row],[Datum]])&lt;&gt;"",WEEKNUM(Tabel22[[#This Row],[Datum]],2),"")</f>
        <v>5</v>
      </c>
      <c r="B253" s="3">
        <f>IF(TRIM(Tabel22[[#This Row],[Datum]])&lt;&gt;"",(+Tabel22[[#This Row],[Datum]]-DATE(2024,8,27))/7,"")</f>
        <v>22.285714285714285</v>
      </c>
      <c r="C253" s="32">
        <f>IF(TRIM(Tabel22[[#This Row],[Datum]])&lt;&gt;"",Tabel22[[#This Row],[Datum]],"")</f>
        <v>45687</v>
      </c>
      <c r="D253" s="4">
        <v>45687</v>
      </c>
      <c r="F253" s="6" t="s">
        <v>769</v>
      </c>
      <c r="G253" s="5" t="s">
        <v>91</v>
      </c>
    </row>
    <row r="254" spans="1:7" ht="28.5" customHeight="1">
      <c r="A254" s="2">
        <f>IF(TRIM(Tabel22[[#This Row],[Datum]])&lt;&gt;"",WEEKNUM(Tabel22[[#This Row],[Datum]],2),"")</f>
        <v>5</v>
      </c>
      <c r="B254" s="3">
        <f>IF(TRIM(Tabel22[[#This Row],[Datum]])&lt;&gt;"",(+Tabel22[[#This Row],[Datum]]-DATE(2024,8,27))/7,"")</f>
        <v>22.285714285714285</v>
      </c>
      <c r="C254" s="32">
        <f>IF(TRIM(Tabel22[[#This Row],[Datum]])&lt;&gt;"",Tabel22[[#This Row],[Datum]],"")</f>
        <v>45687</v>
      </c>
      <c r="D254" s="4">
        <v>45687</v>
      </c>
      <c r="F254" s="6" t="s">
        <v>638</v>
      </c>
    </row>
    <row r="255" spans="1:7" ht="28.5" customHeight="1">
      <c r="A255" s="2">
        <f>IF(TRIM(Tabel22[[#This Row],[Datum]])&lt;&gt;"",WEEKNUM(Tabel22[[#This Row],[Datum]],2),"")</f>
        <v>5</v>
      </c>
      <c r="B255" s="3">
        <f>IF(TRIM(Tabel22[[#This Row],[Datum]])&lt;&gt;"",(+Tabel22[[#This Row],[Datum]]-DATE(2024,8,27))/7,"")</f>
        <v>22.428571428571427</v>
      </c>
      <c r="C255" s="32">
        <f>IF(TRIM(Tabel22[[#This Row],[Datum]])&lt;&gt;"",Tabel22[[#This Row],[Datum]],"")</f>
        <v>45688</v>
      </c>
      <c r="D255" s="4">
        <v>45688</v>
      </c>
      <c r="F255" s="6" t="s">
        <v>638</v>
      </c>
    </row>
    <row r="256" spans="1:7" ht="28.5" customHeight="1">
      <c r="A256" s="2">
        <f>IF(TRIM(Tabel22[[#This Row],[Datum]])&lt;&gt;"",WEEKNUM(Tabel22[[#This Row],[Datum]],2),"")</f>
        <v>6</v>
      </c>
      <c r="B256" s="3">
        <f>IF(TRIM(Tabel22[[#This Row],[Datum]])&lt;&gt;"",(+Tabel22[[#This Row],[Datum]]-DATE(2024,8,27))/7,"")</f>
        <v>22.857142857142858</v>
      </c>
      <c r="C256" s="32">
        <f>IF(TRIM(Tabel22[[#This Row],[Datum]])&lt;&gt;"",Tabel22[[#This Row],[Datum]],"")</f>
        <v>45691</v>
      </c>
      <c r="D256" s="4">
        <v>45691</v>
      </c>
      <c r="F256" s="6" t="s">
        <v>770</v>
      </c>
    </row>
    <row r="257" spans="1:7" ht="28.5" customHeight="1">
      <c r="A257" s="14">
        <f>IF(TRIM(Tabel22[[#This Row],[Datum]])&lt;&gt;"",WEEKNUM(Tabel22[[#This Row],[Datum]],2),"")</f>
        <v>6</v>
      </c>
      <c r="B257" s="15">
        <f>IF(TRIM(Tabel22[[#This Row],[Datum]])&lt;&gt;"",(+Tabel22[[#This Row],[Datum]]-DATE(2024,8,27))/7,"")</f>
        <v>22.857142857142858</v>
      </c>
      <c r="C257" s="33">
        <f>IF(TRIM(Tabel22[[#This Row],[Datum]])&lt;&gt;"",Tabel22[[#This Row],[Datum]],"")</f>
        <v>45691</v>
      </c>
      <c r="D257" s="16">
        <v>45691</v>
      </c>
      <c r="E257" s="13"/>
      <c r="F257" s="17" t="s">
        <v>771</v>
      </c>
      <c r="G257" s="13"/>
    </row>
    <row r="258" spans="1:7" ht="28.5" customHeight="1">
      <c r="A258" s="2">
        <f>IF(TRIM(Tabel22[[#This Row],[Datum]])&lt;&gt;"",WEEKNUM(Tabel22[[#This Row],[Datum]],2),"")</f>
        <v>6</v>
      </c>
      <c r="B258" s="3">
        <f>IF(TRIM(Tabel22[[#This Row],[Datum]])&lt;&gt;"",(+Tabel22[[#This Row],[Datum]]-DATE(2024,8,27))/7,"")</f>
        <v>22.857142857142858</v>
      </c>
      <c r="C258" s="32">
        <f>IF(TRIM(Tabel22[[#This Row],[Datum]])&lt;&gt;"",Tabel22[[#This Row],[Datum]],"")</f>
        <v>45691</v>
      </c>
      <c r="D258" s="4">
        <v>45691</v>
      </c>
      <c r="F258" s="6" t="s">
        <v>772</v>
      </c>
      <c r="G258" s="5" t="s">
        <v>91</v>
      </c>
    </row>
    <row r="259" spans="1:7" ht="28.5" customHeight="1">
      <c r="A259" s="2">
        <f>IF(TRIM(Tabel22[[#This Row],[Datum]])&lt;&gt;"",WEEKNUM(Tabel22[[#This Row],[Datum]],2),"")</f>
        <v>6</v>
      </c>
      <c r="B259" s="3">
        <f>IF(TRIM(Tabel22[[#This Row],[Datum]])&lt;&gt;"",(+Tabel22[[#This Row],[Datum]]-DATE(2024,8,27))/7,"")</f>
        <v>23</v>
      </c>
      <c r="C259" s="32">
        <f>IF(TRIM(Tabel22[[#This Row],[Datum]])&lt;&gt;"",Tabel22[[#This Row],[Datum]],"")</f>
        <v>45692</v>
      </c>
      <c r="D259" s="4">
        <v>45692</v>
      </c>
      <c r="F259" s="6" t="s">
        <v>773</v>
      </c>
    </row>
    <row r="260" spans="1:7" ht="28.5" customHeight="1">
      <c r="A260" s="2">
        <f>IF(TRIM(Tabel22[[#This Row],[Datum]])&lt;&gt;"",WEEKNUM(Tabel22[[#This Row],[Datum]],2),"")</f>
        <v>6</v>
      </c>
      <c r="B260" s="3">
        <f>IF(TRIM(Tabel22[[#This Row],[Datum]])&lt;&gt;"",(+Tabel22[[#This Row],[Datum]]-DATE(2024,8,27))/7,"")</f>
        <v>23</v>
      </c>
      <c r="C260" s="32">
        <f>IF(TRIM(Tabel22[[#This Row],[Datum]])&lt;&gt;"",Tabel22[[#This Row],[Datum]],"")</f>
        <v>45692</v>
      </c>
      <c r="D260" s="4">
        <v>45692</v>
      </c>
      <c r="F260" s="6" t="s">
        <v>774</v>
      </c>
      <c r="G260" s="5" t="s">
        <v>91</v>
      </c>
    </row>
    <row r="261" spans="1:7" ht="28.5" customHeight="1">
      <c r="A261" s="2">
        <f>IF(TRIM(Tabel22[[#This Row],[Datum]])&lt;&gt;"",WEEKNUM(Tabel22[[#This Row],[Datum]],2),"")</f>
        <v>6</v>
      </c>
      <c r="B261" s="3">
        <f>IF(TRIM(Tabel22[[#This Row],[Datum]])&lt;&gt;"",(+Tabel22[[#This Row],[Datum]]-DATE(2024,8,27))/7,"")</f>
        <v>23</v>
      </c>
      <c r="C261" s="32">
        <f>IF(TRIM(Tabel22[[#This Row],[Datum]])&lt;&gt;"",Tabel22[[#This Row],[Datum]],"")</f>
        <v>45692</v>
      </c>
      <c r="D261" s="4">
        <v>45692</v>
      </c>
      <c r="F261" s="6" t="s">
        <v>775</v>
      </c>
      <c r="G261" s="5" t="s">
        <v>91</v>
      </c>
    </row>
    <row r="262" spans="1:7" ht="28.5" customHeight="1">
      <c r="A262" s="2">
        <f>IF(TRIM(Tabel22[[#This Row],[Datum]])&lt;&gt;"",WEEKNUM(Tabel22[[#This Row],[Datum]],2),"")</f>
        <v>6</v>
      </c>
      <c r="B262" s="3">
        <f>IF(TRIM(Tabel22[[#This Row],[Datum]])&lt;&gt;"",(+Tabel22[[#This Row],[Datum]]-DATE(2024,8,27))/7,"")</f>
        <v>23.142857142857142</v>
      </c>
      <c r="C262" s="32">
        <f>IF(TRIM(Tabel22[[#This Row],[Datum]])&lt;&gt;"",Tabel22[[#This Row],[Datum]],"")</f>
        <v>45693</v>
      </c>
      <c r="D262" s="4">
        <v>45693</v>
      </c>
      <c r="F262" s="6" t="s">
        <v>717</v>
      </c>
      <c r="G262" s="5" t="s">
        <v>91</v>
      </c>
    </row>
    <row r="263" spans="1:7" ht="28.5" customHeight="1">
      <c r="A263" s="2">
        <f>IF(TRIM(Tabel22[[#This Row],[Datum]])&lt;&gt;"",WEEKNUM(Tabel22[[#This Row],[Datum]],2),"")</f>
        <v>6</v>
      </c>
      <c r="B263" s="3">
        <f>IF(TRIM(Tabel22[[#This Row],[Datum]])&lt;&gt;"",(+Tabel22[[#This Row],[Datum]]-DATE(2024,8,27))/7,"")</f>
        <v>23.142857142857142</v>
      </c>
      <c r="C263" s="32">
        <f>IF(TRIM(Tabel22[[#This Row],[Datum]])&lt;&gt;"",Tabel22[[#This Row],[Datum]],"")</f>
        <v>45693</v>
      </c>
      <c r="D263" s="4">
        <v>45693</v>
      </c>
      <c r="F263" s="6" t="s">
        <v>776</v>
      </c>
      <c r="G263" s="5" t="s">
        <v>91</v>
      </c>
    </row>
    <row r="264" spans="1:7" ht="28.5" customHeight="1">
      <c r="A264" s="2">
        <f>IF(TRIM(Tabel22[[#This Row],[Datum]])&lt;&gt;"",WEEKNUM(Tabel22[[#This Row],[Datum]],2),"")</f>
        <v>6</v>
      </c>
      <c r="B264" s="3">
        <f>IF(TRIM(Tabel22[[#This Row],[Datum]])&lt;&gt;"",(+Tabel22[[#This Row],[Datum]]-DATE(2024,8,27))/7,"")</f>
        <v>23.285714285714285</v>
      </c>
      <c r="C264" s="32">
        <f>IF(TRIM(Tabel22[[#This Row],[Datum]])&lt;&gt;"",Tabel22[[#This Row],[Datum]],"")</f>
        <v>45694</v>
      </c>
      <c r="D264" s="4">
        <v>45694</v>
      </c>
      <c r="F264" s="6" t="s">
        <v>777</v>
      </c>
      <c r="G264" s="5" t="s">
        <v>91</v>
      </c>
    </row>
    <row r="265" spans="1:7" ht="28.5" customHeight="1">
      <c r="A265" s="2">
        <f>IF(TRIM(Tabel22[[#This Row],[Datum]])&lt;&gt;"",WEEKNUM(Tabel22[[#This Row],[Datum]],2),"")</f>
        <v>6</v>
      </c>
      <c r="B265" s="3">
        <f>IF(TRIM(Tabel22[[#This Row],[Datum]])&lt;&gt;"",(+Tabel22[[#This Row],[Datum]]-DATE(2024,8,27))/7,"")</f>
        <v>23.285714285714285</v>
      </c>
      <c r="C265" s="32">
        <f>IF(TRIM(Tabel22[[#This Row],[Datum]])&lt;&gt;"",Tabel22[[#This Row],[Datum]],"")</f>
        <v>45694</v>
      </c>
      <c r="D265" s="4">
        <v>45694</v>
      </c>
      <c r="F265" s="6" t="s">
        <v>778</v>
      </c>
      <c r="G265" s="5" t="s">
        <v>91</v>
      </c>
    </row>
    <row r="266" spans="1:7" ht="28.5" customHeight="1">
      <c r="A266" s="2">
        <f>IF(TRIM(Tabel22[[#This Row],[Datum]])&lt;&gt;"",WEEKNUM(Tabel22[[#This Row],[Datum]],2),"")</f>
        <v>6</v>
      </c>
      <c r="B266" s="3">
        <f>IF(TRIM(Tabel22[[#This Row],[Datum]])&lt;&gt;"",(+Tabel22[[#This Row],[Datum]]-DATE(2024,8,27))/7,"")</f>
        <v>23.285714285714285</v>
      </c>
      <c r="C266" s="32">
        <f>IF(TRIM(Tabel22[[#This Row],[Datum]])&lt;&gt;"",Tabel22[[#This Row],[Datum]],"")</f>
        <v>45694</v>
      </c>
      <c r="D266" s="4">
        <v>45694</v>
      </c>
      <c r="F266" s="6" t="s">
        <v>776</v>
      </c>
      <c r="G266" s="5" t="s">
        <v>91</v>
      </c>
    </row>
    <row r="267" spans="1:7" ht="28.5" customHeight="1">
      <c r="A267" s="2">
        <f>IF(TRIM(Tabel22[[#This Row],[Datum]])&lt;&gt;"",WEEKNUM(Tabel22[[#This Row],[Datum]],2),"")</f>
        <v>6</v>
      </c>
      <c r="B267" s="3">
        <f>IF(TRIM(Tabel22[[#This Row],[Datum]])&lt;&gt;"",(+Tabel22[[#This Row],[Datum]]-DATE(2024,8,27))/7,"")</f>
        <v>23.428571428571427</v>
      </c>
      <c r="C267" s="32">
        <f>IF(TRIM(Tabel22[[#This Row],[Datum]])&lt;&gt;"",Tabel22[[#This Row],[Datum]],"")</f>
        <v>45695</v>
      </c>
      <c r="D267" s="4">
        <v>45695</v>
      </c>
      <c r="F267" s="6" t="s">
        <v>777</v>
      </c>
      <c r="G267" s="5" t="s">
        <v>91</v>
      </c>
    </row>
    <row r="268" spans="1:7" ht="28.5" customHeight="1">
      <c r="A268" s="2">
        <f>IF(TRIM(Tabel22[[#This Row],[Datum]])&lt;&gt;"",WEEKNUM(Tabel22[[#This Row],[Datum]],2),"")</f>
        <v>6</v>
      </c>
      <c r="B268" s="3">
        <f>IF(TRIM(Tabel22[[#This Row],[Datum]])&lt;&gt;"",(+Tabel22[[#This Row],[Datum]]-DATE(2024,8,27))/7,"")</f>
        <v>23.428571428571427</v>
      </c>
      <c r="C268" s="32">
        <f>IF(TRIM(Tabel22[[#This Row],[Datum]])&lt;&gt;"",Tabel22[[#This Row],[Datum]],"")</f>
        <v>45695</v>
      </c>
      <c r="D268" s="4">
        <v>45695</v>
      </c>
      <c r="F268" s="6" t="s">
        <v>776</v>
      </c>
      <c r="G268" s="5" t="s">
        <v>91</v>
      </c>
    </row>
    <row r="269" spans="1:7" ht="28.5" customHeight="1">
      <c r="A269" s="2">
        <f>IF(TRIM(Tabel22[[#This Row],[Datum]])&lt;&gt;"",WEEKNUM(Tabel22[[#This Row],[Datum]],2),"")</f>
        <v>6</v>
      </c>
      <c r="B269" s="3">
        <f>IF(TRIM(Tabel22[[#This Row],[Datum]])&lt;&gt;"",(+Tabel22[[#This Row],[Datum]]-DATE(2024,8,27))/7,"")</f>
        <v>23.571428571428573</v>
      </c>
      <c r="C269" s="32">
        <f>IF(TRIM(Tabel22[[#This Row],[Datum]])&lt;&gt;"",Tabel22[[#This Row],[Datum]],"")</f>
        <v>45696</v>
      </c>
      <c r="D269" s="4">
        <v>45696</v>
      </c>
      <c r="F269" s="6" t="s">
        <v>779</v>
      </c>
      <c r="G269" s="5" t="s">
        <v>91</v>
      </c>
    </row>
    <row r="270" spans="1:7" ht="28.5" customHeight="1">
      <c r="A270" s="2">
        <f>IF(TRIM(Tabel22[[#This Row],[Datum]])&lt;&gt;"",WEEKNUM(Tabel22[[#This Row],[Datum]],2),"")</f>
        <v>6</v>
      </c>
      <c r="B270" s="3">
        <f>IF(TRIM(Tabel22[[#This Row],[Datum]])&lt;&gt;"",(+Tabel22[[#This Row],[Datum]]-DATE(2024,8,27))/7,"")</f>
        <v>23.714285714285715</v>
      </c>
      <c r="C270" s="32">
        <f>IF(TRIM(Tabel22[[#This Row],[Datum]])&lt;&gt;"",Tabel22[[#This Row],[Datum]],"")</f>
        <v>45697</v>
      </c>
      <c r="D270" s="4">
        <v>45697</v>
      </c>
      <c r="F270" s="6" t="s">
        <v>779</v>
      </c>
      <c r="G270" s="5" t="s">
        <v>91</v>
      </c>
    </row>
    <row r="271" spans="1:7" ht="28.5" customHeight="1">
      <c r="A271" s="2">
        <f>IF(TRIM(Tabel22[[#This Row],[Datum]])&lt;&gt;"",WEEKNUM(Tabel22[[#This Row],[Datum]],2),"")</f>
        <v>7</v>
      </c>
      <c r="B271" s="3">
        <f>IF(TRIM(Tabel22[[#This Row],[Datum]])&lt;&gt;"",(+Tabel22[[#This Row],[Datum]]-DATE(2024,8,27))/7,"")</f>
        <v>23.857142857142858</v>
      </c>
      <c r="C271" s="32">
        <f>IF(TRIM(Tabel22[[#This Row],[Datum]])&lt;&gt;"",Tabel22[[#This Row],[Datum]],"")</f>
        <v>45698</v>
      </c>
      <c r="D271" s="4">
        <v>45698</v>
      </c>
      <c r="F271" s="6" t="s">
        <v>780</v>
      </c>
    </row>
    <row r="272" spans="1:7" ht="28.5" customHeight="1">
      <c r="A272" s="14">
        <f>IF(TRIM(Tabel22[[#This Row],[Datum]])&lt;&gt;"",WEEKNUM(Tabel22[[#This Row],[Datum]],2),"")</f>
        <v>7</v>
      </c>
      <c r="B272" s="15">
        <f>IF(TRIM(Tabel22[[#This Row],[Datum]])&lt;&gt;"",(+Tabel22[[#This Row],[Datum]]-DATE(2024,8,27))/7,"")</f>
        <v>23.857142857142858</v>
      </c>
      <c r="C272" s="33">
        <f>IF(TRIM(Tabel22[[#This Row],[Datum]])&lt;&gt;"",Tabel22[[#This Row],[Datum]],"")</f>
        <v>45698</v>
      </c>
      <c r="D272" s="16">
        <v>45698</v>
      </c>
      <c r="E272" s="13"/>
      <c r="F272" s="38" t="s">
        <v>781</v>
      </c>
      <c r="G272" s="13" t="s">
        <v>91</v>
      </c>
    </row>
    <row r="273" spans="1:7" ht="28.5" customHeight="1">
      <c r="A273" s="2">
        <f>IF(TRIM(Tabel22[[#This Row],[Datum]])&lt;&gt;"",WEEKNUM(Tabel22[[#This Row],[Datum]],2),"")</f>
        <v>7</v>
      </c>
      <c r="B273" s="3">
        <f>IF(TRIM(Tabel22[[#This Row],[Datum]])&lt;&gt;"",(+Tabel22[[#This Row],[Datum]]-DATE(2024,8,27))/7,"")</f>
        <v>23.857142857142858</v>
      </c>
      <c r="C273" s="32">
        <f>IF(TRIM(Tabel22[[#This Row],[Datum]])&lt;&gt;"",Tabel22[[#This Row],[Datum]],"")</f>
        <v>45698</v>
      </c>
      <c r="D273" s="4">
        <v>45698</v>
      </c>
      <c r="F273" s="6" t="s">
        <v>782</v>
      </c>
      <c r="G273" s="5" t="s">
        <v>91</v>
      </c>
    </row>
    <row r="274" spans="1:7" ht="28.5" customHeight="1">
      <c r="A274" s="2">
        <f>IF(TRIM(Tabel22[[#This Row],[Datum]])&lt;&gt;"",WEEKNUM(Tabel22[[#This Row],[Datum]],2),"")</f>
        <v>7</v>
      </c>
      <c r="B274" s="3">
        <f>IF(TRIM(Tabel22[[#This Row],[Datum]])&lt;&gt;"",(+Tabel22[[#This Row],[Datum]]-DATE(2024,8,27))/7,"")</f>
        <v>23.857142857142858</v>
      </c>
      <c r="C274" s="32">
        <f>IF(TRIM(Tabel22[[#This Row],[Datum]])&lt;&gt;"",Tabel22[[#This Row],[Datum]],"")</f>
        <v>45698</v>
      </c>
      <c r="D274" s="4">
        <v>45698</v>
      </c>
      <c r="F274" s="6" t="s">
        <v>783</v>
      </c>
      <c r="G274" s="5" t="s">
        <v>91</v>
      </c>
    </row>
    <row r="275" spans="1:7" ht="28.5" customHeight="1">
      <c r="A275" s="14">
        <f>IF(TRIM(Tabel22[[#This Row],[Datum]])&lt;&gt;"",WEEKNUM(Tabel22[[#This Row],[Datum]],2),"")</f>
        <v>7</v>
      </c>
      <c r="B275" s="15">
        <f>IF(TRIM(Tabel22[[#This Row],[Datum]])&lt;&gt;"",(+Tabel22[[#This Row],[Datum]]-DATE(2024,8,27))/7,"")</f>
        <v>23.857142857142858</v>
      </c>
      <c r="C275" s="33">
        <f>IF(TRIM(Tabel22[[#This Row],[Datum]])&lt;&gt;"",Tabel22[[#This Row],[Datum]],"")</f>
        <v>45698</v>
      </c>
      <c r="D275" s="16">
        <v>45698</v>
      </c>
      <c r="E275" s="13"/>
      <c r="F275" s="13" t="s">
        <v>784</v>
      </c>
      <c r="G275" s="13" t="s">
        <v>91</v>
      </c>
    </row>
    <row r="276" spans="1:7" ht="28.5" customHeight="1">
      <c r="A276" s="2">
        <f>IF(TRIM(Tabel22[[#This Row],[Datum]])&lt;&gt;"",WEEKNUM(Tabel22[[#This Row],[Datum]],2),"")</f>
        <v>7</v>
      </c>
      <c r="B276" s="3">
        <f>IF(TRIM(Tabel22[[#This Row],[Datum]])&lt;&gt;"",(+Tabel22[[#This Row],[Datum]]-DATE(2024,8,27))/7,"")</f>
        <v>24</v>
      </c>
      <c r="C276" s="32">
        <f>IF(TRIM(Tabel22[[#This Row],[Datum]])&lt;&gt;"",Tabel22[[#This Row],[Datum]],"")</f>
        <v>45699</v>
      </c>
      <c r="D276" s="4">
        <v>45699</v>
      </c>
      <c r="F276" s="6" t="s">
        <v>630</v>
      </c>
    </row>
    <row r="277" spans="1:7" ht="28.5" customHeight="1">
      <c r="A277" s="2">
        <f>IF(TRIM(Tabel22[[#This Row],[Datum]])&lt;&gt;"",WEEKNUM(Tabel22[[#This Row],[Datum]],2),"")</f>
        <v>7</v>
      </c>
      <c r="B277" s="3">
        <f>IF(TRIM(Tabel22[[#This Row],[Datum]])&lt;&gt;"",(+Tabel22[[#This Row],[Datum]]-DATE(2024,8,27))/7,"")</f>
        <v>24</v>
      </c>
      <c r="C277" s="32">
        <f>IF(TRIM(Tabel22[[#This Row],[Datum]])&lt;&gt;"",Tabel22[[#This Row],[Datum]],"")</f>
        <v>45699</v>
      </c>
      <c r="D277" s="4">
        <v>45699</v>
      </c>
      <c r="F277" s="6" t="s">
        <v>783</v>
      </c>
      <c r="G277" s="5" t="s">
        <v>91</v>
      </c>
    </row>
    <row r="278" spans="1:7" ht="28.5" customHeight="1">
      <c r="A278" s="2">
        <f>IF(TRIM(Tabel22[[#This Row],[Datum]])&lt;&gt;"",WEEKNUM(Tabel22[[#This Row],[Datum]],2),"")</f>
        <v>7</v>
      </c>
      <c r="B278" s="3">
        <f>IF(TRIM(Tabel22[[#This Row],[Datum]])&lt;&gt;"",(+Tabel22[[#This Row],[Datum]]-DATE(2024,8,27))/7,"")</f>
        <v>24</v>
      </c>
      <c r="C278" s="32">
        <f>IF(TRIM(Tabel22[[#This Row],[Datum]])&lt;&gt;"",Tabel22[[#This Row],[Datum]],"")</f>
        <v>45699</v>
      </c>
      <c r="D278" s="4">
        <v>45699</v>
      </c>
      <c r="F278" s="6" t="s">
        <v>785</v>
      </c>
      <c r="G278" s="5" t="s">
        <v>91</v>
      </c>
    </row>
    <row r="279" spans="1:7" ht="28.5" customHeight="1">
      <c r="A279" s="2">
        <f>IF(TRIM(Tabel22[[#This Row],[Datum]])&lt;&gt;"",WEEKNUM(Tabel22[[#This Row],[Datum]],2),"")</f>
        <v>7</v>
      </c>
      <c r="B279" s="3">
        <f>IF(TRIM(Tabel22[[#This Row],[Datum]])&lt;&gt;"",(+Tabel22[[#This Row],[Datum]]-DATE(2024,8,27))/7,"")</f>
        <v>24.142857142857142</v>
      </c>
      <c r="C279" s="32">
        <f>IF(TRIM(Tabel22[[#This Row],[Datum]])&lt;&gt;"",Tabel22[[#This Row],[Datum]],"")</f>
        <v>45700</v>
      </c>
      <c r="D279" s="4">
        <v>45700</v>
      </c>
      <c r="F279" s="6" t="s">
        <v>786</v>
      </c>
      <c r="G279" s="5" t="s">
        <v>21</v>
      </c>
    </row>
    <row r="280" spans="1:7" ht="28.5" customHeight="1">
      <c r="A280" s="2">
        <f>IF(TRIM(Tabel22[[#This Row],[Datum]])&lt;&gt;"",WEEKNUM(Tabel22[[#This Row],[Datum]],2),"")</f>
        <v>7</v>
      </c>
      <c r="B280" s="3">
        <f>IF(TRIM(Tabel22[[#This Row],[Datum]])&lt;&gt;"",(+Tabel22[[#This Row],[Datum]]-DATE(2024,8,27))/7,"")</f>
        <v>24.142857142857142</v>
      </c>
      <c r="C280" s="32">
        <f>IF(TRIM(Tabel22[[#This Row],[Datum]])&lt;&gt;"",Tabel22[[#This Row],[Datum]],"")</f>
        <v>45700</v>
      </c>
      <c r="D280" s="4">
        <v>45700</v>
      </c>
      <c r="F280" s="6" t="s">
        <v>783</v>
      </c>
      <c r="G280" s="5" t="s">
        <v>91</v>
      </c>
    </row>
    <row r="281" spans="1:7" ht="28.5" customHeight="1">
      <c r="A281" s="2">
        <f>IF(TRIM(Tabel22[[#This Row],[Datum]])&lt;&gt;"",WEEKNUM(Tabel22[[#This Row],[Datum]],2),"")</f>
        <v>7</v>
      </c>
      <c r="B281" s="3">
        <f>IF(TRIM(Tabel22[[#This Row],[Datum]])&lt;&gt;"",(+Tabel22[[#This Row],[Datum]]-DATE(2024,8,27))/7,"")</f>
        <v>24.285714285714285</v>
      </c>
      <c r="C281" s="32">
        <f>IF(TRIM(Tabel22[[#This Row],[Datum]])&lt;&gt;"",Tabel22[[#This Row],[Datum]],"")</f>
        <v>45701</v>
      </c>
      <c r="D281" s="4">
        <v>45701</v>
      </c>
      <c r="F281" s="6" t="s">
        <v>787</v>
      </c>
      <c r="G281" s="5" t="s">
        <v>91</v>
      </c>
    </row>
    <row r="282" spans="1:7" ht="28.5" customHeight="1">
      <c r="A282" s="2">
        <f>IF(TRIM(Tabel22[[#This Row],[Datum]])&lt;&gt;"",WEEKNUM(Tabel22[[#This Row],[Datum]],2),"")</f>
        <v>7</v>
      </c>
      <c r="B282" s="3">
        <f>IF(TRIM(Tabel22[[#This Row],[Datum]])&lt;&gt;"",(+Tabel22[[#This Row],[Datum]]-DATE(2024,8,27))/7,"")</f>
        <v>24.285714285714285</v>
      </c>
      <c r="C282" s="32">
        <f>IF(TRIM(Tabel22[[#This Row],[Datum]])&lt;&gt;"",Tabel22[[#This Row],[Datum]],"")</f>
        <v>45701</v>
      </c>
      <c r="D282" s="4">
        <v>45701</v>
      </c>
      <c r="F282" s="6" t="s">
        <v>786</v>
      </c>
      <c r="G282" s="5" t="s">
        <v>91</v>
      </c>
    </row>
    <row r="283" spans="1:7" ht="28.5" customHeight="1">
      <c r="A283" s="2">
        <f>IF(TRIM(Tabel22[[#This Row],[Datum]])&lt;&gt;"",WEEKNUM(Tabel22[[#This Row],[Datum]],2),"")</f>
        <v>7</v>
      </c>
      <c r="B283" s="3">
        <f>IF(TRIM(Tabel22[[#This Row],[Datum]])&lt;&gt;"",(+Tabel22[[#This Row],[Datum]]-DATE(2024,8,27))/7,"")</f>
        <v>24.428571428571427</v>
      </c>
      <c r="C283" s="32">
        <f>IF(TRIM(Tabel22[[#This Row],[Datum]])&lt;&gt;"",Tabel22[[#This Row],[Datum]],"")</f>
        <v>45702</v>
      </c>
      <c r="D283" s="4">
        <v>45702</v>
      </c>
      <c r="F283" s="6" t="s">
        <v>788</v>
      </c>
      <c r="G283" s="5" t="s">
        <v>91</v>
      </c>
    </row>
    <row r="284" spans="1:7" ht="28.5" customHeight="1">
      <c r="A284" s="2">
        <f>IF(TRIM(Tabel22[[#This Row],[Datum]])&lt;&gt;"",WEEKNUM(Tabel22[[#This Row],[Datum]],2),"")</f>
        <v>7</v>
      </c>
      <c r="B284" s="3">
        <f>IF(TRIM(Tabel22[[#This Row],[Datum]])&lt;&gt;"",(+Tabel22[[#This Row],[Datum]]-DATE(2024,8,27))/7,"")</f>
        <v>24.428571428571427</v>
      </c>
      <c r="C284" s="32">
        <f>IF(TRIM(Tabel22[[#This Row],[Datum]])&lt;&gt;"",Tabel22[[#This Row],[Datum]],"")</f>
        <v>45702</v>
      </c>
      <c r="D284" s="4">
        <v>45702</v>
      </c>
      <c r="F284" s="6" t="s">
        <v>789</v>
      </c>
      <c r="G284" s="5" t="s">
        <v>91</v>
      </c>
    </row>
    <row r="285" spans="1:7" ht="28.5" customHeight="1">
      <c r="A285" s="2">
        <f>IF(TRIM(Tabel22[[#This Row],[Datum]])&lt;&gt;"",WEEKNUM(Tabel22[[#This Row],[Datum]],2),"")</f>
        <v>7</v>
      </c>
      <c r="B285" s="3">
        <f>IF(TRIM(Tabel22[[#This Row],[Datum]])&lt;&gt;"",(+Tabel22[[#This Row],[Datum]]-DATE(2024,8,27))/7,"")</f>
        <v>24.428571428571427</v>
      </c>
      <c r="C285" s="32">
        <f>IF(TRIM(Tabel22[[#This Row],[Datum]])&lt;&gt;"",Tabel22[[#This Row],[Datum]],"")</f>
        <v>45702</v>
      </c>
      <c r="D285" s="4">
        <v>45702</v>
      </c>
      <c r="F285" s="6" t="s">
        <v>790</v>
      </c>
      <c r="G285" s="5" t="s">
        <v>91</v>
      </c>
    </row>
    <row r="286" spans="1:7" ht="28.5" customHeight="1">
      <c r="A286" s="2">
        <f>IF(TRIM(Tabel22[[#This Row],[Datum]])&lt;&gt;"",WEEKNUM(Tabel22[[#This Row],[Datum]],2),"")</f>
        <v>8</v>
      </c>
      <c r="B286" s="3">
        <f>IF(TRIM(Tabel22[[#This Row],[Datum]])&lt;&gt;"",(+Tabel22[[#This Row],[Datum]]-DATE(2024,8,27))/7,"")</f>
        <v>24.857142857142858</v>
      </c>
      <c r="C286" s="32">
        <f>IF(TRIM(Tabel22[[#This Row],[Datum]])&lt;&gt;"",Tabel22[[#This Row],[Datum]],"")</f>
        <v>45705</v>
      </c>
      <c r="D286" s="4">
        <v>45705</v>
      </c>
      <c r="F286" s="6" t="s">
        <v>791</v>
      </c>
    </row>
    <row r="287" spans="1:7" ht="28.5" customHeight="1">
      <c r="A287" s="2">
        <f>IF(TRIM(Tabel22[[#This Row],[Datum]])&lt;&gt;"",WEEKNUM(Tabel22[[#This Row],[Datum]],2),"")</f>
        <v>8</v>
      </c>
      <c r="B287" s="3">
        <f>IF(TRIM(Tabel22[[#This Row],[Datum]])&lt;&gt;"",(+Tabel22[[#This Row],[Datum]]-DATE(2024,8,27))/7,"")</f>
        <v>24.857142857142858</v>
      </c>
      <c r="C287" s="32">
        <f>IF(TRIM(Tabel22[[#This Row],[Datum]])&lt;&gt;"",Tabel22[[#This Row],[Datum]],"")</f>
        <v>45705</v>
      </c>
      <c r="D287" s="4">
        <v>45705</v>
      </c>
      <c r="F287" s="6" t="s">
        <v>231</v>
      </c>
      <c r="G287" s="5" t="s">
        <v>21</v>
      </c>
    </row>
    <row r="288" spans="1:7" ht="28.5" customHeight="1">
      <c r="A288" s="2">
        <f>IF(TRIM(Tabel22[[#This Row],[Datum]])&lt;&gt;"",WEEKNUM(Tabel22[[#This Row],[Datum]],2),"")</f>
        <v>8</v>
      </c>
      <c r="B288" s="3">
        <f>IF(TRIM(Tabel22[[#This Row],[Datum]])&lt;&gt;"",(+Tabel22[[#This Row],[Datum]]-DATE(2024,8,27))/7,"")</f>
        <v>25</v>
      </c>
      <c r="C288" s="32">
        <f>IF(TRIM(Tabel22[[#This Row],[Datum]])&lt;&gt;"",Tabel22[[#This Row],[Datum]],"")</f>
        <v>45706</v>
      </c>
      <c r="D288" s="4">
        <v>45706</v>
      </c>
      <c r="F288" s="6" t="s">
        <v>231</v>
      </c>
      <c r="G288" s="5" t="s">
        <v>21</v>
      </c>
    </row>
    <row r="289" spans="1:7" ht="28.5" customHeight="1">
      <c r="A289" s="2">
        <f>IF(TRIM(Tabel22[[#This Row],[Datum]])&lt;&gt;"",WEEKNUM(Tabel22[[#This Row],[Datum]],2),"")</f>
        <v>8</v>
      </c>
      <c r="B289" s="3">
        <f>IF(TRIM(Tabel22[[#This Row],[Datum]])&lt;&gt;"",(+Tabel22[[#This Row],[Datum]]-DATE(2024,8,27))/7,"")</f>
        <v>25.142857142857142</v>
      </c>
      <c r="C289" s="32">
        <f>IF(TRIM(Tabel22[[#This Row],[Datum]])&lt;&gt;"",Tabel22[[#This Row],[Datum]],"")</f>
        <v>45707</v>
      </c>
      <c r="D289" s="4">
        <v>45707</v>
      </c>
      <c r="F289" s="6" t="s">
        <v>231</v>
      </c>
      <c r="G289" s="5" t="s">
        <v>21</v>
      </c>
    </row>
    <row r="290" spans="1:7" ht="28.5" customHeight="1">
      <c r="A290" s="2">
        <f>IF(TRIM(Tabel22[[#This Row],[Datum]])&lt;&gt;"",WEEKNUM(Tabel22[[#This Row],[Datum]],2),"")</f>
        <v>8</v>
      </c>
      <c r="B290" s="3">
        <f>IF(TRIM(Tabel22[[#This Row],[Datum]])&lt;&gt;"",(+Tabel22[[#This Row],[Datum]]-DATE(2024,8,27))/7,"")</f>
        <v>25.285714285714285</v>
      </c>
      <c r="C290" s="32">
        <f>IF(TRIM(Tabel22[[#This Row],[Datum]])&lt;&gt;"",Tabel22[[#This Row],[Datum]],"")</f>
        <v>45708</v>
      </c>
      <c r="D290" s="4">
        <v>45708</v>
      </c>
      <c r="F290" s="6" t="s">
        <v>231</v>
      </c>
      <c r="G290" s="5" t="s">
        <v>21</v>
      </c>
    </row>
    <row r="291" spans="1:7" ht="28.5" customHeight="1">
      <c r="A291" s="2">
        <f>IF(TRIM(Tabel22[[#This Row],[Datum]])&lt;&gt;"",WEEKNUM(Tabel22[[#This Row],[Datum]],2),"")</f>
        <v>8</v>
      </c>
      <c r="B291" s="3">
        <f>IF(TRIM(Tabel22[[#This Row],[Datum]])&lt;&gt;"",(+Tabel22[[#This Row],[Datum]]-DATE(2024,8,27))/7,"")</f>
        <v>25.428571428571427</v>
      </c>
      <c r="C291" s="32">
        <f>IF(TRIM(Tabel22[[#This Row],[Datum]])&lt;&gt;"",Tabel22[[#This Row],[Datum]],"")</f>
        <v>45709</v>
      </c>
      <c r="D291" s="4">
        <v>45709</v>
      </c>
      <c r="F291" s="6" t="s">
        <v>231</v>
      </c>
      <c r="G291" s="5" t="s">
        <v>21</v>
      </c>
    </row>
    <row r="292" spans="1:7" ht="28.5" customHeight="1">
      <c r="A292" s="2">
        <f>IF(TRIM(Tabel22[[#This Row],[Datum]])&lt;&gt;"",WEEKNUM(Tabel22[[#This Row],[Datum]],2),"")</f>
        <v>9</v>
      </c>
      <c r="B292" s="3">
        <f>IF(TRIM(Tabel22[[#This Row],[Datum]])&lt;&gt;"",(+Tabel22[[#This Row],[Datum]]-DATE(2024,8,27))/7,"")</f>
        <v>25.857142857142858</v>
      </c>
      <c r="C292" s="32">
        <f>IF(TRIM(Tabel22[[#This Row],[Datum]])&lt;&gt;"",Tabel22[[#This Row],[Datum]],"")</f>
        <v>45712</v>
      </c>
      <c r="D292" s="4">
        <v>45712</v>
      </c>
      <c r="F292" s="6" t="s">
        <v>230</v>
      </c>
    </row>
    <row r="293" spans="1:7" ht="28.5" customHeight="1">
      <c r="A293" s="2">
        <f>IF(TRIM(Tabel22[[#This Row],[Datum]])&lt;&gt;"",WEEKNUM(Tabel22[[#This Row],[Datum]],2),"")</f>
        <v>9</v>
      </c>
      <c r="B293" s="3">
        <f>IF(TRIM(Tabel22[[#This Row],[Datum]])&lt;&gt;"",(+Tabel22[[#This Row],[Datum]]-DATE(2024,8,27))/7,"")</f>
        <v>25.857142857142858</v>
      </c>
      <c r="C293" s="32">
        <f>IF(TRIM(Tabel22[[#This Row],[Datum]])&lt;&gt;"",Tabel22[[#This Row],[Datum]],"")</f>
        <v>45712</v>
      </c>
      <c r="D293" s="4">
        <v>45712</v>
      </c>
      <c r="F293" s="6" t="s">
        <v>792</v>
      </c>
      <c r="G293" s="5" t="s">
        <v>91</v>
      </c>
    </row>
    <row r="294" spans="1:7" ht="28.5" customHeight="1">
      <c r="A294" s="2">
        <f>IF(TRIM(Tabel22[[#This Row],[Datum]])&lt;&gt;"",WEEKNUM(Tabel22[[#This Row],[Datum]],2),"")</f>
        <v>9</v>
      </c>
      <c r="B294" s="3">
        <f>IF(TRIM(Tabel22[[#This Row],[Datum]])&lt;&gt;"",(+Tabel22[[#This Row],[Datum]]-DATE(2024,8,27))/7,"")</f>
        <v>25.857142857142858</v>
      </c>
      <c r="C294" s="32">
        <f>IF(TRIM(Tabel22[[#This Row],[Datum]])&lt;&gt;"",Tabel22[[#This Row],[Datum]],"")</f>
        <v>45712</v>
      </c>
      <c r="D294" s="4">
        <v>45712</v>
      </c>
      <c r="F294" s="6" t="s">
        <v>793</v>
      </c>
      <c r="G294" s="5" t="s">
        <v>91</v>
      </c>
    </row>
    <row r="295" spans="1:7" ht="28.5" customHeight="1">
      <c r="A295" s="2">
        <f>IF(TRIM(Tabel22[[#This Row],[Datum]])&lt;&gt;"",WEEKNUM(Tabel22[[#This Row],[Datum]],2),"")</f>
        <v>9</v>
      </c>
      <c r="B295" s="3">
        <f>IF(TRIM(Tabel22[[#This Row],[Datum]])&lt;&gt;"",(+Tabel22[[#This Row],[Datum]]-DATE(2024,8,27))/7,"")</f>
        <v>26</v>
      </c>
      <c r="C295" s="32">
        <f>IF(TRIM(Tabel22[[#This Row],[Datum]])&lt;&gt;"",Tabel22[[#This Row],[Datum]],"")</f>
        <v>45713</v>
      </c>
      <c r="D295" s="4">
        <v>45713</v>
      </c>
      <c r="F295" s="6" t="s">
        <v>794</v>
      </c>
      <c r="G295" s="5" t="s">
        <v>91</v>
      </c>
    </row>
    <row r="296" spans="1:7" ht="28.5" customHeight="1">
      <c r="A296" s="2">
        <f>IF(TRIM(Tabel22[[#This Row],[Datum]])&lt;&gt;"",WEEKNUM(Tabel22[[#This Row],[Datum]],2),"")</f>
        <v>9</v>
      </c>
      <c r="B296" s="3">
        <f>IF(TRIM(Tabel22[[#This Row],[Datum]])&lt;&gt;"",(+Tabel22[[#This Row],[Datum]]-DATE(2024,8,27))/7,"")</f>
        <v>26.142857142857142</v>
      </c>
      <c r="C296" s="32">
        <f>IF(TRIM(Tabel22[[#This Row],[Datum]])&lt;&gt;"",Tabel22[[#This Row],[Datum]],"")</f>
        <v>45714</v>
      </c>
      <c r="D296" s="4">
        <v>45714</v>
      </c>
      <c r="F296" s="6" t="s">
        <v>794</v>
      </c>
      <c r="G296" s="5" t="s">
        <v>91</v>
      </c>
    </row>
    <row r="297" spans="1:7" ht="28.5" customHeight="1">
      <c r="A297" s="2">
        <f>IF(TRIM(Tabel22[[#This Row],[Datum]])&lt;&gt;"",WEEKNUM(Tabel22[[#This Row],[Datum]],2),"")</f>
        <v>9</v>
      </c>
      <c r="B297" s="3">
        <f>IF(TRIM(Tabel22[[#This Row],[Datum]])&lt;&gt;"",(+Tabel22[[#This Row],[Datum]]-DATE(2024,8,27))/7,"")</f>
        <v>26.142857142857142</v>
      </c>
      <c r="C297" s="32">
        <f>IF(TRIM(Tabel22[[#This Row],[Datum]])&lt;&gt;"",Tabel22[[#This Row],[Datum]],"")</f>
        <v>45714</v>
      </c>
      <c r="D297" s="4">
        <v>45714</v>
      </c>
      <c r="F297" s="6" t="s">
        <v>795</v>
      </c>
      <c r="G297" s="5" t="s">
        <v>91</v>
      </c>
    </row>
    <row r="298" spans="1:7" ht="28.5" customHeight="1">
      <c r="A298" s="2">
        <f>IF(TRIM(Tabel22[[#This Row],[Datum]])&lt;&gt;"",WEEKNUM(Tabel22[[#This Row],[Datum]],2),"")</f>
        <v>9</v>
      </c>
      <c r="B298" s="3">
        <f>IF(TRIM(Tabel22[[#This Row],[Datum]])&lt;&gt;"",(+Tabel22[[#This Row],[Datum]]-DATE(2024,8,27))/7,"")</f>
        <v>26.142857142857142</v>
      </c>
      <c r="C298" s="32">
        <f>IF(TRIM(Tabel22[[#This Row],[Datum]])&lt;&gt;"",Tabel22[[#This Row],[Datum]],"")</f>
        <v>45714</v>
      </c>
      <c r="D298" s="4">
        <v>45714</v>
      </c>
      <c r="F298" s="6" t="s">
        <v>796</v>
      </c>
    </row>
    <row r="299" spans="1:7" ht="28.5" customHeight="1">
      <c r="A299" s="2">
        <f>IF(TRIM(Tabel22[[#This Row],[Datum]])&lt;&gt;"",WEEKNUM(Tabel22[[#This Row],[Datum]],2),"")</f>
        <v>9</v>
      </c>
      <c r="B299" s="3">
        <f>IF(TRIM(Tabel22[[#This Row],[Datum]])&lt;&gt;"",(+Tabel22[[#This Row],[Datum]]-DATE(2024,8,27))/7,"")</f>
        <v>26.285714285714285</v>
      </c>
      <c r="C299" s="32">
        <f>IF(TRIM(Tabel22[[#This Row],[Datum]])&lt;&gt;"",Tabel22[[#This Row],[Datum]],"")</f>
        <v>45715</v>
      </c>
      <c r="D299" s="4">
        <v>45715</v>
      </c>
      <c r="F299" s="6" t="s">
        <v>797</v>
      </c>
      <c r="G299" s="5" t="s">
        <v>91</v>
      </c>
    </row>
    <row r="300" spans="1:7" ht="28.5" customHeight="1">
      <c r="A300" s="2">
        <f>IF(TRIM(Tabel22[[#This Row],[Datum]])&lt;&gt;"",WEEKNUM(Tabel22[[#This Row],[Datum]],2),"")</f>
        <v>9</v>
      </c>
      <c r="B300" s="3">
        <f>IF(TRIM(Tabel22[[#This Row],[Datum]])&lt;&gt;"",(+Tabel22[[#This Row],[Datum]]-DATE(2024,8,27))/7,"")</f>
        <v>26.285714285714285</v>
      </c>
      <c r="C300" s="32">
        <f>IF(TRIM(Tabel22[[#This Row],[Datum]])&lt;&gt;"",Tabel22[[#This Row],[Datum]],"")</f>
        <v>45715</v>
      </c>
      <c r="D300" s="4">
        <v>45715</v>
      </c>
      <c r="F300" s="6" t="s">
        <v>796</v>
      </c>
      <c r="G300" s="5" t="s">
        <v>91</v>
      </c>
    </row>
    <row r="301" spans="1:7" ht="28.5" customHeight="1">
      <c r="A301" s="2">
        <f>IF(TRIM(Tabel22[[#This Row],[Datum]])&lt;&gt;"",WEEKNUM(Tabel22[[#This Row],[Datum]],2),"")</f>
        <v>9</v>
      </c>
      <c r="B301" s="3">
        <f>IF(TRIM(Tabel22[[#This Row],[Datum]])&lt;&gt;"",(+Tabel22[[#This Row],[Datum]]-DATE(2024,8,27))/7,"")</f>
        <v>26.428571428571427</v>
      </c>
      <c r="C301" s="32">
        <f>IF(TRIM(Tabel22[[#This Row],[Datum]])&lt;&gt;"",Tabel22[[#This Row],[Datum]],"")</f>
        <v>45716</v>
      </c>
      <c r="D301" s="4">
        <v>45716</v>
      </c>
      <c r="F301" s="6" t="s">
        <v>798</v>
      </c>
      <c r="G301" s="5" t="s">
        <v>91</v>
      </c>
    </row>
    <row r="302" spans="1:7" ht="28.5" customHeight="1">
      <c r="A302" s="2">
        <f>IF(TRIM(Tabel22[[#This Row],[Datum]])&lt;&gt;"",WEEKNUM(Tabel22[[#This Row],[Datum]],2),"")</f>
        <v>9</v>
      </c>
      <c r="B302" s="3">
        <f>IF(TRIM(Tabel22[[#This Row],[Datum]])&lt;&gt;"",(+Tabel22[[#This Row],[Datum]]-DATE(2024,8,27))/7,"")</f>
        <v>26.428571428571427</v>
      </c>
      <c r="C302" s="32">
        <f>IF(TRIM(Tabel22[[#This Row],[Datum]])&lt;&gt;"",Tabel22[[#This Row],[Datum]],"")</f>
        <v>45716</v>
      </c>
      <c r="D302" s="4">
        <v>45716</v>
      </c>
      <c r="F302" s="6" t="s">
        <v>799</v>
      </c>
      <c r="G302" s="5" t="s">
        <v>91</v>
      </c>
    </row>
    <row r="303" spans="1:7" ht="28.5" customHeight="1">
      <c r="A303" s="2">
        <f>IF(TRIM(Tabel22[[#This Row],[Datum]])&lt;&gt;"",WEEKNUM(Tabel22[[#This Row],[Datum]],2),"")</f>
        <v>10</v>
      </c>
      <c r="B303" s="3">
        <f>IF(TRIM(Tabel22[[#This Row],[Datum]])&lt;&gt;"",(+Tabel22[[#This Row],[Datum]]-DATE(2024,8,27))/7,"")</f>
        <v>26.857142857142858</v>
      </c>
      <c r="C303" s="32">
        <f>IF(TRIM(Tabel22[[#This Row],[Datum]])&lt;&gt;"",Tabel22[[#This Row],[Datum]],"")</f>
        <v>45719</v>
      </c>
      <c r="D303" s="4">
        <v>45719</v>
      </c>
      <c r="F303" s="6" t="s">
        <v>550</v>
      </c>
    </row>
    <row r="304" spans="1:7" ht="28.5" customHeight="1">
      <c r="A304" s="14">
        <f>IF(TRIM(Tabel22[[#This Row],[Datum]])&lt;&gt;"",WEEKNUM(Tabel22[[#This Row],[Datum]],2),"")</f>
        <v>10</v>
      </c>
      <c r="B304" s="15">
        <f>IF(TRIM(Tabel22[[#This Row],[Datum]])&lt;&gt;"",(+Tabel22[[#This Row],[Datum]]-DATE(2024,8,27))/7,"")</f>
        <v>26.857142857142858</v>
      </c>
      <c r="C304" s="33">
        <f>IF(TRIM(Tabel22[[#This Row],[Datum]])&lt;&gt;"",Tabel22[[#This Row],[Datum]],"")</f>
        <v>45719</v>
      </c>
      <c r="D304" s="16">
        <v>45719</v>
      </c>
      <c r="E304" s="13"/>
      <c r="F304" s="17" t="s">
        <v>800</v>
      </c>
      <c r="G304" s="13"/>
    </row>
    <row r="305" spans="1:7" ht="28.5" customHeight="1">
      <c r="A305" s="14">
        <f>IF(TRIM(Tabel22[[#This Row],[Datum]])&lt;&gt;"",WEEKNUM(Tabel22[[#This Row],[Datum]],2),"")</f>
        <v>10</v>
      </c>
      <c r="B305" s="15">
        <f>IF(TRIM(Tabel22[[#This Row],[Datum]])&lt;&gt;"",(+Tabel22[[#This Row],[Datum]]-DATE(2024,8,27))/7,"")</f>
        <v>26.857142857142858</v>
      </c>
      <c r="C305" s="33">
        <f>IF(TRIM(Tabel22[[#This Row],[Datum]])&lt;&gt;"",Tabel22[[#This Row],[Datum]],"")</f>
        <v>45719</v>
      </c>
      <c r="D305" s="16">
        <v>45719</v>
      </c>
      <c r="E305" s="13"/>
      <c r="F305" s="17" t="s">
        <v>801</v>
      </c>
      <c r="G305" s="13" t="s">
        <v>91</v>
      </c>
    </row>
    <row r="306" spans="1:7" ht="28.5" customHeight="1">
      <c r="A306" s="14">
        <f>IF(TRIM(Tabel22[[#This Row],[Datum]])&lt;&gt;"",WEEKNUM(Tabel22[[#This Row],[Datum]],2),"")</f>
        <v>10</v>
      </c>
      <c r="B306" s="15">
        <f>IF(TRIM(Tabel22[[#This Row],[Datum]])&lt;&gt;"",(+Tabel22[[#This Row],[Datum]]-DATE(2024,8,27))/7,"")</f>
        <v>26.857142857142858</v>
      </c>
      <c r="C306" s="33">
        <f>IF(TRIM(Tabel22[[#This Row],[Datum]])&lt;&gt;"",Tabel22[[#This Row],[Datum]],"")</f>
        <v>45719</v>
      </c>
      <c r="D306" s="16">
        <v>45719</v>
      </c>
      <c r="E306" s="13"/>
      <c r="F306" s="22" t="s">
        <v>802</v>
      </c>
      <c r="G306" s="13"/>
    </row>
    <row r="307" spans="1:7" ht="28.5" customHeight="1">
      <c r="A307" s="2">
        <f>IF(TRIM(Tabel22[[#This Row],[Datum]])&lt;&gt;"",WEEKNUM(Tabel22[[#This Row],[Datum]],2),"")</f>
        <v>10</v>
      </c>
      <c r="B307" s="3">
        <f>IF(TRIM(Tabel22[[#This Row],[Datum]])&lt;&gt;"",(+Tabel22[[#This Row],[Datum]]-DATE(2024,8,27))/7,"")</f>
        <v>26.857142857142858</v>
      </c>
      <c r="C307" s="32">
        <f>IF(TRIM(Tabel22[[#This Row],[Datum]])&lt;&gt;"",Tabel22[[#This Row],[Datum]],"")</f>
        <v>45719</v>
      </c>
      <c r="D307" s="4">
        <v>45719</v>
      </c>
      <c r="F307" s="6" t="s">
        <v>803</v>
      </c>
      <c r="G307" s="5" t="s">
        <v>91</v>
      </c>
    </row>
    <row r="308" spans="1:7" ht="28.5" customHeight="1">
      <c r="A308" s="2">
        <f>IF(TRIM(Tabel22[[#This Row],[Datum]])&lt;&gt;"",WEEKNUM(Tabel22[[#This Row],[Datum]],2),"")</f>
        <v>10</v>
      </c>
      <c r="B308" s="3">
        <f>IF(TRIM(Tabel22[[#This Row],[Datum]])&lt;&gt;"",(+Tabel22[[#This Row],[Datum]]-DATE(2024,8,27))/7,"")</f>
        <v>27</v>
      </c>
      <c r="C308" s="32">
        <f>IF(TRIM(Tabel22[[#This Row],[Datum]])&lt;&gt;"",Tabel22[[#This Row],[Datum]],"")</f>
        <v>45720</v>
      </c>
      <c r="D308" s="4">
        <v>45720</v>
      </c>
      <c r="F308" s="6" t="s">
        <v>804</v>
      </c>
      <c r="G308" s="5" t="s">
        <v>91</v>
      </c>
    </row>
    <row r="309" spans="1:7" ht="28.5" customHeight="1">
      <c r="A309" s="2">
        <f>IF(TRIM(Tabel22[[#This Row],[Datum]])&lt;&gt;"",WEEKNUM(Tabel22[[#This Row],[Datum]],2),"")</f>
        <v>10</v>
      </c>
      <c r="B309" s="3">
        <f>IF(TRIM(Tabel22[[#This Row],[Datum]])&lt;&gt;"",(+Tabel22[[#This Row],[Datum]]-DATE(2024,8,27))/7,"")</f>
        <v>27</v>
      </c>
      <c r="C309" s="32">
        <f>IF(TRIM(Tabel22[[#This Row],[Datum]])&lt;&gt;"",Tabel22[[#This Row],[Datum]],"")</f>
        <v>45720</v>
      </c>
      <c r="D309" s="4">
        <v>45720</v>
      </c>
      <c r="F309" s="6" t="s">
        <v>765</v>
      </c>
      <c r="G309" s="5" t="s">
        <v>91</v>
      </c>
    </row>
    <row r="310" spans="1:7" ht="28.5" customHeight="1">
      <c r="A310" s="2">
        <f>IF(TRIM(Tabel22[[#This Row],[Datum]])&lt;&gt;"",WEEKNUM(Tabel22[[#This Row],[Datum]],2),"")</f>
        <v>10</v>
      </c>
      <c r="B310" s="3">
        <f>IF(TRIM(Tabel22[[#This Row],[Datum]])&lt;&gt;"",(+Tabel22[[#This Row],[Datum]]-DATE(2024,8,27))/7,"")</f>
        <v>27</v>
      </c>
      <c r="C310" s="32">
        <f>IF(TRIM(Tabel22[[#This Row],[Datum]])&lt;&gt;"",Tabel22[[#This Row],[Datum]],"")</f>
        <v>45720</v>
      </c>
      <c r="D310" s="4">
        <v>45720</v>
      </c>
      <c r="F310" s="6" t="s">
        <v>805</v>
      </c>
    </row>
    <row r="311" spans="1:7" ht="28.5" customHeight="1">
      <c r="A311" s="2">
        <f>IF(TRIM(Tabel22[[#This Row],[Datum]])&lt;&gt;"",WEEKNUM(Tabel22[[#This Row],[Datum]],2),"")</f>
        <v>10</v>
      </c>
      <c r="B311" s="3">
        <f>IF(TRIM(Tabel22[[#This Row],[Datum]])&lt;&gt;"",(+Tabel22[[#This Row],[Datum]]-DATE(2024,8,27))/7,"")</f>
        <v>27</v>
      </c>
      <c r="C311" s="32">
        <f>IF(TRIM(Tabel22[[#This Row],[Datum]])&lt;&gt;"",Tabel22[[#This Row],[Datum]],"")</f>
        <v>45720</v>
      </c>
      <c r="D311" s="4">
        <v>45720</v>
      </c>
      <c r="F311" s="6" t="s">
        <v>806</v>
      </c>
      <c r="G311" s="5" t="s">
        <v>91</v>
      </c>
    </row>
    <row r="312" spans="1:7" ht="28.5" customHeight="1">
      <c r="A312" s="2">
        <f>IF(TRIM(Tabel22[[#This Row],[Datum]])&lt;&gt;"",WEEKNUM(Tabel22[[#This Row],[Datum]],2),"")</f>
        <v>10</v>
      </c>
      <c r="B312" s="3">
        <f>IF(TRIM(Tabel22[[#This Row],[Datum]])&lt;&gt;"",(+Tabel22[[#This Row],[Datum]]-DATE(2024,8,27))/7,"")</f>
        <v>27.142857142857142</v>
      </c>
      <c r="C312" s="32">
        <f>IF(TRIM(Tabel22[[#This Row],[Datum]])&lt;&gt;"",Tabel22[[#This Row],[Datum]],"")</f>
        <v>45721</v>
      </c>
      <c r="D312" s="4">
        <v>45721</v>
      </c>
      <c r="F312" s="6" t="s">
        <v>807</v>
      </c>
      <c r="G312" s="5" t="s">
        <v>91</v>
      </c>
    </row>
    <row r="313" spans="1:7" ht="28.5" customHeight="1">
      <c r="A313" s="2">
        <f>IF(TRIM(Tabel22[[#This Row],[Datum]])&lt;&gt;"",WEEKNUM(Tabel22[[#This Row],[Datum]],2),"")</f>
        <v>10</v>
      </c>
      <c r="B313" s="3">
        <f>IF(TRIM(Tabel22[[#This Row],[Datum]])&lt;&gt;"",(+Tabel22[[#This Row],[Datum]]-DATE(2024,8,27))/7,"")</f>
        <v>27.285714285714285</v>
      </c>
      <c r="C313" s="32">
        <f>IF(TRIM(Tabel22[[#This Row],[Datum]])&lt;&gt;"",Tabel22[[#This Row],[Datum]],"")</f>
        <v>45722</v>
      </c>
      <c r="D313" s="4">
        <v>45722</v>
      </c>
      <c r="F313" s="6" t="s">
        <v>638</v>
      </c>
      <c r="G313" s="5" t="s">
        <v>91</v>
      </c>
    </row>
    <row r="314" spans="1:7" ht="28.5" customHeight="1">
      <c r="A314" s="2">
        <f>IF(TRIM(Tabel22[[#This Row],[Datum]])&lt;&gt;"",WEEKNUM(Tabel22[[#This Row],[Datum]],2),"")</f>
        <v>10</v>
      </c>
      <c r="B314" s="3">
        <f>IF(TRIM(Tabel22[[#This Row],[Datum]])&lt;&gt;"",(+Tabel22[[#This Row],[Datum]]-DATE(2024,8,27))/7,"")</f>
        <v>27.428571428571427</v>
      </c>
      <c r="C314" s="32">
        <f>IF(TRIM(Tabel22[[#This Row],[Datum]])&lt;&gt;"",Tabel22[[#This Row],[Datum]],"")</f>
        <v>45723</v>
      </c>
      <c r="D314" s="4">
        <v>45723</v>
      </c>
      <c r="F314" s="6" t="s">
        <v>638</v>
      </c>
      <c r="G314" s="5" t="s">
        <v>91</v>
      </c>
    </row>
    <row r="315" spans="1:7" ht="28.5" customHeight="1">
      <c r="A315" s="2">
        <f>IF(TRIM(Tabel22[[#This Row],[Datum]])&lt;&gt;"",WEEKNUM(Tabel22[[#This Row],[Datum]],2),"")</f>
        <v>10</v>
      </c>
      <c r="B315" s="3">
        <f>IF(TRIM(Tabel22[[#This Row],[Datum]])&lt;&gt;"",(+Tabel22[[#This Row],[Datum]]-DATE(2024,8,27))/7,"")</f>
        <v>27.571428571428573</v>
      </c>
      <c r="C315" s="32">
        <f>IF(TRIM(Tabel22[[#This Row],[Datum]])&lt;&gt;"",Tabel22[[#This Row],[Datum]],"")</f>
        <v>45724</v>
      </c>
      <c r="D315" s="4">
        <v>45724</v>
      </c>
      <c r="F315" s="6" t="s">
        <v>655</v>
      </c>
      <c r="G315" s="5" t="s">
        <v>91</v>
      </c>
    </row>
    <row r="316" spans="1:7" ht="28.5" customHeight="1">
      <c r="A316" s="2">
        <f>IF(TRIM(Tabel22[[#This Row],[Datum]])&lt;&gt;"",WEEKNUM(Tabel22[[#This Row],[Datum]],2),"")</f>
        <v>10</v>
      </c>
      <c r="B316" s="3">
        <f>IF(TRIM(Tabel22[[#This Row],[Datum]])&lt;&gt;"",(+Tabel22[[#This Row],[Datum]]-DATE(2024,8,27))/7,"")</f>
        <v>27.571428571428573</v>
      </c>
      <c r="C316" s="32">
        <f>IF(TRIM(Tabel22[[#This Row],[Datum]])&lt;&gt;"",Tabel22[[#This Row],[Datum]],"")</f>
        <v>45724</v>
      </c>
      <c r="D316" s="4">
        <v>45724</v>
      </c>
      <c r="F316" s="6" t="s">
        <v>808</v>
      </c>
    </row>
    <row r="317" spans="1:7" ht="28.5" customHeight="1">
      <c r="A317" s="2">
        <f>IF(TRIM(Tabel22[[#This Row],[Datum]])&lt;&gt;"",WEEKNUM(Tabel22[[#This Row],[Datum]],2),"")</f>
        <v>10</v>
      </c>
      <c r="B317" s="3">
        <f>IF(TRIM(Tabel22[[#This Row],[Datum]])&lt;&gt;"",(+Tabel22[[#This Row],[Datum]]-DATE(2024,8,27))/7,"")</f>
        <v>27.714285714285715</v>
      </c>
      <c r="C317" s="32">
        <f>IF(TRIM(Tabel22[[#This Row],[Datum]])&lt;&gt;"",Tabel22[[#This Row],[Datum]],"")</f>
        <v>45725</v>
      </c>
      <c r="D317" s="4">
        <v>45725</v>
      </c>
      <c r="F317" s="6" t="s">
        <v>655</v>
      </c>
      <c r="G317" s="5" t="s">
        <v>91</v>
      </c>
    </row>
    <row r="318" spans="1:7" ht="28.5" customHeight="1">
      <c r="A318" s="2">
        <f>IF(TRIM(Tabel22[[#This Row],[Datum]])&lt;&gt;"",WEEKNUM(Tabel22[[#This Row],[Datum]],2),"")</f>
        <v>11</v>
      </c>
      <c r="B318" s="3">
        <f>IF(TRIM(Tabel22[[#This Row],[Datum]])&lt;&gt;"",(+Tabel22[[#This Row],[Datum]]-DATE(2024,8,27))/7,"")</f>
        <v>27.857142857142858</v>
      </c>
      <c r="C318" s="32">
        <f>IF(TRIM(Tabel22[[#This Row],[Datum]])&lt;&gt;"",Tabel22[[#This Row],[Datum]],"")</f>
        <v>45726</v>
      </c>
      <c r="D318" s="4">
        <v>45726</v>
      </c>
      <c r="F318" s="6" t="s">
        <v>242</v>
      </c>
    </row>
    <row r="319" spans="1:7" ht="28.5" customHeight="1">
      <c r="A319" s="14">
        <f>IF(TRIM(Tabel22[[#This Row],[Datum]])&lt;&gt;"",WEEKNUM(Tabel22[[#This Row],[Datum]],2),"")</f>
        <v>11</v>
      </c>
      <c r="B319" s="15">
        <f>IF(TRIM(Tabel22[[#This Row],[Datum]])&lt;&gt;"",(+Tabel22[[#This Row],[Datum]]-DATE(2024,8,27))/7,"")</f>
        <v>27.857142857142858</v>
      </c>
      <c r="C319" s="33">
        <f>IF(TRIM(Tabel22[[#This Row],[Datum]])&lt;&gt;"",Tabel22[[#This Row],[Datum]],"")</f>
        <v>45726</v>
      </c>
      <c r="D319" s="16">
        <v>45726</v>
      </c>
      <c r="E319" s="13"/>
      <c r="F319" s="17" t="s">
        <v>809</v>
      </c>
      <c r="G319" s="13" t="s">
        <v>91</v>
      </c>
    </row>
    <row r="320" spans="1:7" ht="28.5" customHeight="1">
      <c r="A320" s="2">
        <f>IF(TRIM(Tabel22[[#This Row],[Datum]])&lt;&gt;"",WEEKNUM(Tabel22[[#This Row],[Datum]],2),"")</f>
        <v>11</v>
      </c>
      <c r="B320" s="3">
        <f>IF(TRIM(Tabel22[[#This Row],[Datum]])&lt;&gt;"",(+Tabel22[[#This Row],[Datum]]-DATE(2024,8,27))/7,"")</f>
        <v>27.857142857142858</v>
      </c>
      <c r="C320" s="32">
        <f>IF(TRIM(Tabel22[[#This Row],[Datum]])&lt;&gt;"",Tabel22[[#This Row],[Datum]],"")</f>
        <v>45726</v>
      </c>
      <c r="D320" s="4">
        <v>45726</v>
      </c>
      <c r="F320" s="6" t="s">
        <v>638</v>
      </c>
      <c r="G320" s="5" t="s">
        <v>21</v>
      </c>
    </row>
    <row r="321" spans="1:7" ht="28.5" customHeight="1">
      <c r="A321" s="2">
        <f>IF(TRIM(Tabel22[[#This Row],[Datum]])&lt;&gt;"",WEEKNUM(Tabel22[[#This Row],[Datum]],2),"")</f>
        <v>11</v>
      </c>
      <c r="B321" s="3">
        <f>IF(TRIM(Tabel22[[#This Row],[Datum]])&lt;&gt;"",(+Tabel22[[#This Row],[Datum]]-DATE(2024,8,27))/7,"")</f>
        <v>28</v>
      </c>
      <c r="C321" s="32">
        <f>IF(TRIM(Tabel22[[#This Row],[Datum]])&lt;&gt;"",Tabel22[[#This Row],[Datum]],"")</f>
        <v>45727</v>
      </c>
      <c r="D321" s="4">
        <v>45727</v>
      </c>
      <c r="F321" s="6" t="s">
        <v>810</v>
      </c>
    </row>
    <row r="322" spans="1:7" ht="28.5" customHeight="1">
      <c r="A322" s="2">
        <f>IF(TRIM(Tabel22[[#This Row],[Datum]])&lt;&gt;"",WEEKNUM(Tabel22[[#This Row],[Datum]],2),"")</f>
        <v>11</v>
      </c>
      <c r="B322" s="3">
        <f>IF(TRIM(Tabel22[[#This Row],[Datum]])&lt;&gt;"",(+Tabel22[[#This Row],[Datum]]-DATE(2024,8,27))/7,"")</f>
        <v>28</v>
      </c>
      <c r="C322" s="32">
        <f>IF(TRIM(Tabel22[[#This Row],[Datum]])&lt;&gt;"",Tabel22[[#This Row],[Datum]],"")</f>
        <v>45727</v>
      </c>
      <c r="D322" s="4">
        <v>45727</v>
      </c>
      <c r="F322" s="6" t="s">
        <v>638</v>
      </c>
      <c r="G322" s="5" t="s">
        <v>21</v>
      </c>
    </row>
    <row r="323" spans="1:7" ht="28.5" customHeight="1">
      <c r="A323" s="2">
        <f>IF(TRIM(Tabel22[[#This Row],[Datum]])&lt;&gt;"",WEEKNUM(Tabel22[[#This Row],[Datum]],2),"")</f>
        <v>11</v>
      </c>
      <c r="B323" s="3">
        <f>IF(TRIM(Tabel22[[#This Row],[Datum]])&lt;&gt;"",(+Tabel22[[#This Row],[Datum]]-DATE(2024,8,27))/7,"")</f>
        <v>28.142857142857142</v>
      </c>
      <c r="C323" s="32">
        <f>IF(TRIM(Tabel22[[#This Row],[Datum]])&lt;&gt;"",Tabel22[[#This Row],[Datum]],"")</f>
        <v>45728</v>
      </c>
      <c r="D323" s="4">
        <v>45728</v>
      </c>
      <c r="F323" s="6" t="s">
        <v>811</v>
      </c>
      <c r="G323" s="5" t="s">
        <v>91</v>
      </c>
    </row>
    <row r="324" spans="1:7" ht="28.5" customHeight="1">
      <c r="A324" s="2">
        <f>IF(TRIM(Tabel22[[#This Row],[Datum]])&lt;&gt;"",WEEKNUM(Tabel22[[#This Row],[Datum]],2),"")</f>
        <v>11</v>
      </c>
      <c r="B324" s="3">
        <f>IF(TRIM(Tabel22[[#This Row],[Datum]])&lt;&gt;"",(+Tabel22[[#This Row],[Datum]]-DATE(2024,8,27))/7,"")</f>
        <v>28.142857142857142</v>
      </c>
      <c r="C324" s="32">
        <f>IF(TRIM(Tabel22[[#This Row],[Datum]])&lt;&gt;"",Tabel22[[#This Row],[Datum]],"")</f>
        <v>45728</v>
      </c>
      <c r="D324" s="4">
        <v>45728</v>
      </c>
      <c r="F324" s="6" t="s">
        <v>812</v>
      </c>
      <c r="G324" s="5" t="s">
        <v>91</v>
      </c>
    </row>
    <row r="325" spans="1:7" ht="28.5" customHeight="1">
      <c r="A325" s="2">
        <f>IF(TRIM(Tabel22[[#This Row],[Datum]])&lt;&gt;"",WEEKNUM(Tabel22[[#This Row],[Datum]],2),"")</f>
        <v>11</v>
      </c>
      <c r="B325" s="3">
        <f>IF(TRIM(Tabel22[[#This Row],[Datum]])&lt;&gt;"",(+Tabel22[[#This Row],[Datum]]-DATE(2024,8,27))/7,"")</f>
        <v>28.142857142857142</v>
      </c>
      <c r="C325" s="32">
        <f>IF(TRIM(Tabel22[[#This Row],[Datum]])&lt;&gt;"",Tabel22[[#This Row],[Datum]],"")</f>
        <v>45728</v>
      </c>
      <c r="D325" s="4">
        <v>45728</v>
      </c>
      <c r="F325" s="6" t="s">
        <v>638</v>
      </c>
      <c r="G325" s="5" t="s">
        <v>21</v>
      </c>
    </row>
    <row r="326" spans="1:7" ht="28.5" customHeight="1">
      <c r="A326" s="2">
        <f>IF(TRIM(Tabel22[[#This Row],[Datum]])&lt;&gt;"",WEEKNUM(Tabel22[[#This Row],[Datum]],2),"")</f>
        <v>11</v>
      </c>
      <c r="B326" s="3">
        <f>IF(TRIM(Tabel22[[#This Row],[Datum]])&lt;&gt;"",(+Tabel22[[#This Row],[Datum]]-DATE(2024,8,27))/7,"")</f>
        <v>28.285714285714285</v>
      </c>
      <c r="C326" s="32">
        <f>IF(TRIM(Tabel22[[#This Row],[Datum]])&lt;&gt;"",Tabel22[[#This Row],[Datum]],"")</f>
        <v>45729</v>
      </c>
      <c r="D326" s="4">
        <v>45729</v>
      </c>
      <c r="F326" s="6" t="s">
        <v>813</v>
      </c>
      <c r="G326" s="5" t="s">
        <v>91</v>
      </c>
    </row>
    <row r="327" spans="1:7" ht="28.5" customHeight="1">
      <c r="A327" s="2">
        <f>IF(TRIM(Tabel22[[#This Row],[Datum]])&lt;&gt;"",WEEKNUM(Tabel22[[#This Row],[Datum]],2),"")</f>
        <v>11</v>
      </c>
      <c r="B327" s="3">
        <f>IF(TRIM(Tabel22[[#This Row],[Datum]])&lt;&gt;"",(+Tabel22[[#This Row],[Datum]]-DATE(2024,8,27))/7,"")</f>
        <v>28.285714285714285</v>
      </c>
      <c r="C327" s="32">
        <f>IF(TRIM(Tabel22[[#This Row],[Datum]])&lt;&gt;"",Tabel22[[#This Row],[Datum]],"")</f>
        <v>45729</v>
      </c>
      <c r="D327" s="4">
        <v>45729</v>
      </c>
      <c r="F327" s="6" t="s">
        <v>812</v>
      </c>
      <c r="G327" s="5" t="s">
        <v>91</v>
      </c>
    </row>
    <row r="328" spans="1:7" ht="28.5" customHeight="1">
      <c r="A328" s="2">
        <f>IF(TRIM(Tabel22[[#This Row],[Datum]])&lt;&gt;"",WEEKNUM(Tabel22[[#This Row],[Datum]],2),"")</f>
        <v>11</v>
      </c>
      <c r="B328" s="3">
        <f>IF(TRIM(Tabel22[[#This Row],[Datum]])&lt;&gt;"",(+Tabel22[[#This Row],[Datum]]-DATE(2024,8,27))/7,"")</f>
        <v>28.428571428571427</v>
      </c>
      <c r="C328" s="32">
        <f>IF(TRIM(Tabel22[[#This Row],[Datum]])&lt;&gt;"",Tabel22[[#This Row],[Datum]],"")</f>
        <v>45730</v>
      </c>
      <c r="D328" s="4">
        <v>45730</v>
      </c>
      <c r="F328" s="6" t="s">
        <v>814</v>
      </c>
      <c r="G328" s="5" t="s">
        <v>91</v>
      </c>
    </row>
    <row r="329" spans="1:7" ht="28.5" customHeight="1">
      <c r="A329" s="2">
        <f>IF(TRIM(Tabel22[[#This Row],[Datum]])&lt;&gt;"",WEEKNUM(Tabel22[[#This Row],[Datum]],2),"")</f>
        <v>11</v>
      </c>
      <c r="B329" s="3">
        <f>IF(TRIM(Tabel22[[#This Row],[Datum]])&lt;&gt;"",(+Tabel22[[#This Row],[Datum]]-DATE(2024,8,27))/7,"")</f>
        <v>28.428571428571427</v>
      </c>
      <c r="C329" s="32">
        <f>IF(TRIM(Tabel22[[#This Row],[Datum]])&lt;&gt;"",Tabel22[[#This Row],[Datum]],"")</f>
        <v>45730</v>
      </c>
      <c r="D329" s="4">
        <v>45730</v>
      </c>
      <c r="F329" s="6" t="s">
        <v>812</v>
      </c>
      <c r="G329" s="5" t="s">
        <v>91</v>
      </c>
    </row>
    <row r="330" spans="1:7" ht="28.5" customHeight="1">
      <c r="A330" s="2">
        <f>IF(TRIM(Tabel22[[#This Row],[Datum]])&lt;&gt;"",WEEKNUM(Tabel22[[#This Row],[Datum]],2),"")</f>
        <v>12</v>
      </c>
      <c r="B330" s="3">
        <f>IF(TRIM(Tabel22[[#This Row],[Datum]])&lt;&gt;"",(+Tabel22[[#This Row],[Datum]]-DATE(2024,8,27))/7,"")</f>
        <v>28.857142857142858</v>
      </c>
      <c r="C330" s="32">
        <f>IF(TRIM(Tabel22[[#This Row],[Datum]])&lt;&gt;"",Tabel22[[#This Row],[Datum]],"")</f>
        <v>45733</v>
      </c>
      <c r="D330" s="4">
        <v>45733</v>
      </c>
      <c r="F330" s="6" t="s">
        <v>251</v>
      </c>
    </row>
    <row r="331" spans="1:7" ht="28.5" customHeight="1">
      <c r="A331" s="2">
        <f>IF(TRIM(Tabel22[[#This Row],[Datum]])&lt;&gt;"",WEEKNUM(Tabel22[[#This Row],[Datum]],2),"")</f>
        <v>12</v>
      </c>
      <c r="B331" s="3">
        <f>IF(TRIM(Tabel22[[#This Row],[Datum]])&lt;&gt;"",(+Tabel22[[#This Row],[Datum]]-DATE(2024,8,27))/7,"")</f>
        <v>28.857142857142858</v>
      </c>
      <c r="C331" s="32">
        <f>IF(TRIM(Tabel22[[#This Row],[Datum]])&lt;&gt;"",Tabel22[[#This Row],[Datum]],"")</f>
        <v>45733</v>
      </c>
      <c r="D331" s="4">
        <v>45733</v>
      </c>
      <c r="F331" s="6" t="s">
        <v>815</v>
      </c>
      <c r="G331" s="5" t="s">
        <v>91</v>
      </c>
    </row>
    <row r="332" spans="1:7" ht="28.5" customHeight="1">
      <c r="A332" s="2">
        <f>IF(TRIM(Tabel22[[#This Row],[Datum]])&lt;&gt;"",WEEKNUM(Tabel22[[#This Row],[Datum]],2),"")</f>
        <v>12</v>
      </c>
      <c r="B332" s="3">
        <f>IF(TRIM(Tabel22[[#This Row],[Datum]])&lt;&gt;"",(+Tabel22[[#This Row],[Datum]]-DATE(2024,8,27))/7,"")</f>
        <v>28.857142857142858</v>
      </c>
      <c r="C332" s="32">
        <f>IF(TRIM(Tabel22[[#This Row],[Datum]])&lt;&gt;"",Tabel22[[#This Row],[Datum]],"")</f>
        <v>45733</v>
      </c>
      <c r="D332" s="4">
        <v>45733</v>
      </c>
      <c r="F332" s="6" t="s">
        <v>812</v>
      </c>
      <c r="G332" s="5" t="s">
        <v>91</v>
      </c>
    </row>
    <row r="333" spans="1:7" ht="28.5" customHeight="1">
      <c r="A333" s="2">
        <f>IF(TRIM(Tabel22[[#This Row],[Datum]])&lt;&gt;"",WEEKNUM(Tabel22[[#This Row],[Datum]],2),"")</f>
        <v>12</v>
      </c>
      <c r="B333" s="3">
        <f>IF(TRIM(Tabel22[[#This Row],[Datum]])&lt;&gt;"",(+Tabel22[[#This Row],[Datum]]-DATE(2024,8,27))/7,"")</f>
        <v>29</v>
      </c>
      <c r="C333" s="32">
        <f>IF(TRIM(Tabel22[[#This Row],[Datum]])&lt;&gt;"",Tabel22[[#This Row],[Datum]],"")</f>
        <v>45734</v>
      </c>
      <c r="D333" s="4">
        <v>45734</v>
      </c>
      <c r="F333" s="6" t="s">
        <v>816</v>
      </c>
      <c r="G333" s="5" t="s">
        <v>91</v>
      </c>
    </row>
    <row r="334" spans="1:7" ht="28.5" customHeight="1">
      <c r="A334" s="2">
        <f>IF(TRIM(Tabel22[[#This Row],[Datum]])&lt;&gt;"",WEEKNUM(Tabel22[[#This Row],[Datum]],2),"")</f>
        <v>12</v>
      </c>
      <c r="B334" s="3">
        <f>IF(TRIM(Tabel22[[#This Row],[Datum]])&lt;&gt;"",(+Tabel22[[#This Row],[Datum]]-DATE(2024,8,27))/7,"")</f>
        <v>29</v>
      </c>
      <c r="C334" s="32">
        <f>IF(TRIM(Tabel22[[#This Row],[Datum]])&lt;&gt;"",Tabel22[[#This Row],[Datum]],"")</f>
        <v>45734</v>
      </c>
      <c r="D334" s="4">
        <v>45734</v>
      </c>
      <c r="F334" s="6" t="s">
        <v>817</v>
      </c>
    </row>
    <row r="335" spans="1:7" ht="28.5" customHeight="1">
      <c r="A335" s="2">
        <f>IF(TRIM(Tabel22[[#This Row],[Datum]])&lt;&gt;"",WEEKNUM(Tabel22[[#This Row],[Datum]],2),"")</f>
        <v>12</v>
      </c>
      <c r="B335" s="3">
        <f>IF(TRIM(Tabel22[[#This Row],[Datum]])&lt;&gt;"",(+Tabel22[[#This Row],[Datum]]-DATE(2024,8,27))/7,"")</f>
        <v>29</v>
      </c>
      <c r="C335" s="32">
        <f>IF(TRIM(Tabel22[[#This Row],[Datum]])&lt;&gt;"",Tabel22[[#This Row],[Datum]],"")</f>
        <v>45734</v>
      </c>
      <c r="D335" s="4">
        <v>45734</v>
      </c>
      <c r="F335" s="6" t="s">
        <v>818</v>
      </c>
      <c r="G335" s="5" t="s">
        <v>91</v>
      </c>
    </row>
    <row r="336" spans="1:7" ht="28.5" customHeight="1">
      <c r="A336" s="2">
        <f>IF(TRIM(Tabel22[[#This Row],[Datum]])&lt;&gt;"",WEEKNUM(Tabel22[[#This Row],[Datum]],2),"")</f>
        <v>12</v>
      </c>
      <c r="B336" s="3">
        <f>IF(TRIM(Tabel22[[#This Row],[Datum]])&lt;&gt;"",(+Tabel22[[#This Row],[Datum]]-DATE(2024,8,27))/7,"")</f>
        <v>29</v>
      </c>
      <c r="C336" s="32">
        <f>IF(TRIM(Tabel22[[#This Row],[Datum]])&lt;&gt;"",Tabel22[[#This Row],[Datum]],"")</f>
        <v>45734</v>
      </c>
      <c r="D336" s="4">
        <v>45734</v>
      </c>
      <c r="F336" s="6" t="s">
        <v>812</v>
      </c>
      <c r="G336" s="5" t="s">
        <v>91</v>
      </c>
    </row>
    <row r="337" spans="1:7" ht="28.5" customHeight="1">
      <c r="A337" s="2">
        <f>IF(TRIM(Tabel22[[#This Row],[Datum]])&lt;&gt;"",WEEKNUM(Tabel22[[#This Row],[Datum]],2),"")</f>
        <v>12</v>
      </c>
      <c r="B337" s="3">
        <f>IF(TRIM(Tabel22[[#This Row],[Datum]])&lt;&gt;"",(+Tabel22[[#This Row],[Datum]]-DATE(2024,8,27))/7,"")</f>
        <v>29.142857142857142</v>
      </c>
      <c r="C337" s="32">
        <f>IF(TRIM(Tabel22[[#This Row],[Datum]])&lt;&gt;"",Tabel22[[#This Row],[Datum]],"")</f>
        <v>45735</v>
      </c>
      <c r="D337" s="4">
        <v>45735</v>
      </c>
      <c r="F337" s="6" t="s">
        <v>819</v>
      </c>
      <c r="G337" s="5" t="s">
        <v>91</v>
      </c>
    </row>
    <row r="338" spans="1:7" ht="28.5" customHeight="1">
      <c r="A338" s="2">
        <f>IF(TRIM(Tabel22[[#This Row],[Datum]])&lt;&gt;"",WEEKNUM(Tabel22[[#This Row],[Datum]],2),"")</f>
        <v>12</v>
      </c>
      <c r="B338" s="3">
        <f>IF(TRIM(Tabel22[[#This Row],[Datum]])&lt;&gt;"",(+Tabel22[[#This Row],[Datum]]-DATE(2024,8,27))/7,"")</f>
        <v>29.142857142857142</v>
      </c>
      <c r="C338" s="32">
        <f>IF(TRIM(Tabel22[[#This Row],[Datum]])&lt;&gt;"",Tabel22[[#This Row],[Datum]],"")</f>
        <v>45735</v>
      </c>
      <c r="D338" s="4">
        <v>45735</v>
      </c>
      <c r="F338" s="6" t="s">
        <v>818</v>
      </c>
      <c r="G338" s="5" t="s">
        <v>91</v>
      </c>
    </row>
    <row r="339" spans="1:7" ht="28.5" customHeight="1">
      <c r="A339" s="2">
        <f>IF(TRIM(Tabel22[[#This Row],[Datum]])&lt;&gt;"",WEEKNUM(Tabel22[[#This Row],[Datum]],2),"")</f>
        <v>12</v>
      </c>
      <c r="B339" s="3">
        <f>IF(TRIM(Tabel22[[#This Row],[Datum]])&lt;&gt;"",(+Tabel22[[#This Row],[Datum]]-DATE(2024,8,27))/7,"")</f>
        <v>29.142857142857142</v>
      </c>
      <c r="C339" s="32">
        <f>IF(TRIM(Tabel22[[#This Row],[Datum]])&lt;&gt;"",Tabel22[[#This Row],[Datum]],"")</f>
        <v>45735</v>
      </c>
      <c r="D339" s="4">
        <v>45735</v>
      </c>
      <c r="F339" s="6" t="s">
        <v>812</v>
      </c>
      <c r="G339" s="5" t="s">
        <v>91</v>
      </c>
    </row>
    <row r="340" spans="1:7" ht="28.5" customHeight="1">
      <c r="A340" s="2">
        <f>IF(TRIM(Tabel22[[#This Row],[Datum]])&lt;&gt;"",WEEKNUM(Tabel22[[#This Row],[Datum]],2),"")</f>
        <v>12</v>
      </c>
      <c r="B340" s="3">
        <f>IF(TRIM(Tabel22[[#This Row],[Datum]])&lt;&gt;"",(+Tabel22[[#This Row],[Datum]]-DATE(2024,8,27))/7,"")</f>
        <v>29.285714285714285</v>
      </c>
      <c r="C340" s="32">
        <f>IF(TRIM(Tabel22[[#This Row],[Datum]])&lt;&gt;"",Tabel22[[#This Row],[Datum]],"")</f>
        <v>45736</v>
      </c>
      <c r="D340" s="4">
        <v>45736</v>
      </c>
      <c r="F340" s="6" t="s">
        <v>820</v>
      </c>
      <c r="G340" s="5" t="s">
        <v>91</v>
      </c>
    </row>
    <row r="341" spans="1:7" ht="28.5" customHeight="1">
      <c r="A341" s="2">
        <f>IF(TRIM(Tabel22[[#This Row],[Datum]])&lt;&gt;"",WEEKNUM(Tabel22[[#This Row],[Datum]],2),"")</f>
        <v>12</v>
      </c>
      <c r="B341" s="3">
        <f>IF(TRIM(Tabel22[[#This Row],[Datum]])&lt;&gt;"",(+Tabel22[[#This Row],[Datum]]-DATE(2024,8,27))/7,"")</f>
        <v>29.428571428571427</v>
      </c>
      <c r="C341" s="32">
        <f>IF(TRIM(Tabel22[[#This Row],[Datum]])&lt;&gt;"",Tabel22[[#This Row],[Datum]],"")</f>
        <v>45737</v>
      </c>
      <c r="D341" s="4">
        <v>45737</v>
      </c>
      <c r="F341" s="6" t="s">
        <v>821</v>
      </c>
      <c r="G341" s="5" t="s">
        <v>91</v>
      </c>
    </row>
    <row r="342" spans="1:7" ht="28.5" customHeight="1">
      <c r="A342" s="2">
        <f>IF(TRIM(Tabel22[[#This Row],[Datum]])&lt;&gt;"",WEEKNUM(Tabel22[[#This Row],[Datum]],2),"")</f>
        <v>12</v>
      </c>
      <c r="B342" s="3">
        <f>IF(TRIM(Tabel22[[#This Row],[Datum]])&lt;&gt;"",(+Tabel22[[#This Row],[Datum]]-DATE(2024,8,27))/7,"")</f>
        <v>29.428571428571427</v>
      </c>
      <c r="C342" s="32">
        <f>IF(TRIM(Tabel22[[#This Row],[Datum]])&lt;&gt;"",Tabel22[[#This Row],[Datum]],"")</f>
        <v>45737</v>
      </c>
      <c r="D342" s="4">
        <v>45737</v>
      </c>
      <c r="F342" s="6" t="s">
        <v>822</v>
      </c>
      <c r="G342" s="5" t="s">
        <v>91</v>
      </c>
    </row>
    <row r="343" spans="1:7" ht="28.5" customHeight="1">
      <c r="A343" s="14">
        <f>IF(TRIM(Tabel22[[#This Row],[Datum]])&lt;&gt;"",WEEKNUM(Tabel22[[#This Row],[Datum]],2),"")</f>
        <v>12</v>
      </c>
      <c r="B343" s="15">
        <f>IF(TRIM(Tabel22[[#This Row],[Datum]])&lt;&gt;"",(+Tabel22[[#This Row],[Datum]]-DATE(2024,8,27))/7,"")</f>
        <v>29.571428571428573</v>
      </c>
      <c r="C343" s="33">
        <f>IF(TRIM(Tabel22[[#This Row],[Datum]])&lt;&gt;"",Tabel22[[#This Row],[Datum]],"")</f>
        <v>45738</v>
      </c>
      <c r="D343" s="16">
        <v>45738</v>
      </c>
      <c r="E343" s="13"/>
      <c r="F343" s="27" t="s">
        <v>823</v>
      </c>
      <c r="G343" s="13" t="s">
        <v>91</v>
      </c>
    </row>
    <row r="344" spans="1:7" ht="28.5" customHeight="1">
      <c r="A344" s="2">
        <f>IF(TRIM(Tabel22[[#This Row],[Datum]])&lt;&gt;"",WEEKNUM(Tabel22[[#This Row],[Datum]],2),"")</f>
        <v>13</v>
      </c>
      <c r="B344" s="3">
        <f>IF(TRIM(Tabel22[[#This Row],[Datum]])&lt;&gt;"",(+Tabel22[[#This Row],[Datum]]-DATE(2024,8,27))/7,"")</f>
        <v>29.857142857142858</v>
      </c>
      <c r="C344" s="32">
        <f>IF(TRIM(Tabel22[[#This Row],[Datum]])&lt;&gt;"",Tabel22[[#This Row],[Datum]],"")</f>
        <v>45740</v>
      </c>
      <c r="D344" s="4">
        <v>45740</v>
      </c>
      <c r="F344" s="6" t="s">
        <v>259</v>
      </c>
    </row>
    <row r="345" spans="1:7" ht="28.5" customHeight="1">
      <c r="A345" s="14">
        <f>IF(TRIM(Tabel22[[#This Row],[Datum]])&lt;&gt;"",WEEKNUM(Tabel22[[#This Row],[Datum]],2),"")</f>
        <v>13</v>
      </c>
      <c r="B345" s="15">
        <f>IF(TRIM(Tabel22[[#This Row],[Datum]])&lt;&gt;"",(+Tabel22[[#This Row],[Datum]]-DATE(2024,8,27))/7,"")</f>
        <v>29.857142857142858</v>
      </c>
      <c r="C345" s="33">
        <f>IF(TRIM(Tabel22[[#This Row],[Datum]])&lt;&gt;"",Tabel22[[#This Row],[Datum]],"")</f>
        <v>45740</v>
      </c>
      <c r="D345" s="16">
        <v>45740</v>
      </c>
      <c r="E345" s="13"/>
      <c r="F345" s="27" t="s">
        <v>824</v>
      </c>
      <c r="G345" s="13" t="s">
        <v>91</v>
      </c>
    </row>
    <row r="346" spans="1:7" ht="28.5" customHeight="1">
      <c r="A346" s="2">
        <f>IF(TRIM(Tabel22[[#This Row],[Datum]])&lt;&gt;"",WEEKNUM(Tabel22[[#This Row],[Datum]],2),"")</f>
        <v>13</v>
      </c>
      <c r="B346" s="3">
        <f>IF(TRIM(Tabel22[[#This Row],[Datum]])&lt;&gt;"",(+Tabel22[[#This Row],[Datum]]-DATE(2024,8,27))/7,"")</f>
        <v>29.857142857142858</v>
      </c>
      <c r="C346" s="32">
        <f>IF(TRIM(Tabel22[[#This Row],[Datum]])&lt;&gt;"",Tabel22[[#This Row],[Datum]],"")</f>
        <v>45740</v>
      </c>
      <c r="D346" s="4">
        <v>45740</v>
      </c>
      <c r="F346" s="6" t="s">
        <v>825</v>
      </c>
      <c r="G346" s="5" t="s">
        <v>91</v>
      </c>
    </row>
    <row r="347" spans="1:7" ht="28.5" customHeight="1">
      <c r="A347" s="14">
        <f>IF(TRIM(Tabel22[[#This Row],[Datum]])&lt;&gt;"",WEEKNUM(Tabel22[[#This Row],[Datum]],2),"")</f>
        <v>13</v>
      </c>
      <c r="B347" s="15">
        <f>IF(TRIM(Tabel22[[#This Row],[Datum]])&lt;&gt;"",(+Tabel22[[#This Row],[Datum]]-DATE(2024,8,27))/7,"")</f>
        <v>29.857142857142858</v>
      </c>
      <c r="C347" s="33">
        <f>IF(TRIM(Tabel22[[#This Row],[Datum]])&lt;&gt;"",Tabel22[[#This Row],[Datum]],"")</f>
        <v>45740</v>
      </c>
      <c r="D347" s="16">
        <v>45740</v>
      </c>
      <c r="E347" s="13"/>
      <c r="F347" s="13" t="s">
        <v>826</v>
      </c>
      <c r="G347" s="13" t="s">
        <v>91</v>
      </c>
    </row>
    <row r="348" spans="1:7" ht="28.5" customHeight="1">
      <c r="A348" s="2">
        <f>IF(TRIM(Tabel22[[#This Row],[Datum]])&lt;&gt;"",WEEKNUM(Tabel22[[#This Row],[Datum]],2),"")</f>
        <v>13</v>
      </c>
      <c r="B348" s="3">
        <f>IF(TRIM(Tabel22[[#This Row],[Datum]])&lt;&gt;"",(+Tabel22[[#This Row],[Datum]]-DATE(2024,8,27))/7,"")</f>
        <v>29.857142857142858</v>
      </c>
      <c r="C348" s="32">
        <f>IF(TRIM(Tabel22[[#This Row],[Datum]])&lt;&gt;"",Tabel22[[#This Row],[Datum]],"")</f>
        <v>45740</v>
      </c>
      <c r="D348" s="4">
        <v>45740</v>
      </c>
      <c r="F348" s="6" t="s">
        <v>827</v>
      </c>
      <c r="G348" s="5" t="s">
        <v>91</v>
      </c>
    </row>
    <row r="349" spans="1:7" ht="28.5" customHeight="1">
      <c r="A349" s="2">
        <f>IF(TRIM(Tabel22[[#This Row],[Datum]])&lt;&gt;"",WEEKNUM(Tabel22[[#This Row],[Datum]],2),"")</f>
        <v>13</v>
      </c>
      <c r="B349" s="3">
        <f>IF(TRIM(Tabel22[[#This Row],[Datum]])&lt;&gt;"",(+Tabel22[[#This Row],[Datum]]-DATE(2024,8,27))/7,"")</f>
        <v>29.857142857142858</v>
      </c>
      <c r="C349" s="32">
        <f>IF(TRIM(Tabel22[[#This Row],[Datum]])&lt;&gt;"",Tabel22[[#This Row],[Datum]],"")</f>
        <v>45740</v>
      </c>
      <c r="D349" s="4">
        <v>45740</v>
      </c>
      <c r="F349" s="6" t="s">
        <v>828</v>
      </c>
      <c r="G349" s="5" t="s">
        <v>91</v>
      </c>
    </row>
    <row r="350" spans="1:7" ht="28.5" customHeight="1">
      <c r="A350" s="2">
        <f>IF(TRIM(Tabel22[[#This Row],[Datum]])&lt;&gt;"",WEEKNUM(Tabel22[[#This Row],[Datum]],2),"")</f>
        <v>13</v>
      </c>
      <c r="B350" s="3">
        <f>IF(TRIM(Tabel22[[#This Row],[Datum]])&lt;&gt;"",(+Tabel22[[#This Row],[Datum]]-DATE(2024,8,27))/7,"")</f>
        <v>30</v>
      </c>
      <c r="C350" s="32">
        <f>IF(TRIM(Tabel22[[#This Row],[Datum]])&lt;&gt;"",Tabel22[[#This Row],[Datum]],"")</f>
        <v>45741</v>
      </c>
      <c r="D350" s="4">
        <v>45741</v>
      </c>
      <c r="F350" s="6" t="s">
        <v>829</v>
      </c>
      <c r="G350" s="5" t="s">
        <v>91</v>
      </c>
    </row>
    <row r="351" spans="1:7" ht="28.5" customHeight="1">
      <c r="A351" s="2">
        <f>IF(TRIM(Tabel22[[#This Row],[Datum]])&lt;&gt;"",WEEKNUM(Tabel22[[#This Row],[Datum]],2),"")</f>
        <v>13</v>
      </c>
      <c r="B351" s="3">
        <f>IF(TRIM(Tabel22[[#This Row],[Datum]])&lt;&gt;"",(+Tabel22[[#This Row],[Datum]]-DATE(2024,8,27))/7,"")</f>
        <v>30</v>
      </c>
      <c r="C351" s="32">
        <f>IF(TRIM(Tabel22[[#This Row],[Datum]])&lt;&gt;"",Tabel22[[#This Row],[Datum]],"")</f>
        <v>45741</v>
      </c>
      <c r="D351" s="4">
        <v>45741</v>
      </c>
      <c r="F351" s="6" t="s">
        <v>830</v>
      </c>
    </row>
    <row r="352" spans="1:7" ht="28.5" customHeight="1">
      <c r="A352" s="2">
        <f>IF(TRIM(Tabel22[[#This Row],[Datum]])&lt;&gt;"",WEEKNUM(Tabel22[[#This Row],[Datum]],2),"")</f>
        <v>13</v>
      </c>
      <c r="B352" s="3">
        <f>IF(TRIM(Tabel22[[#This Row],[Datum]])&lt;&gt;"",(+Tabel22[[#This Row],[Datum]]-DATE(2024,8,27))/7,"")</f>
        <v>30.142857142857142</v>
      </c>
      <c r="C352" s="32">
        <f>IF(TRIM(Tabel22[[#This Row],[Datum]])&lt;&gt;"",Tabel22[[#This Row],[Datum]],"")</f>
        <v>45742</v>
      </c>
      <c r="D352" s="4">
        <v>45742</v>
      </c>
      <c r="F352" s="6" t="s">
        <v>831</v>
      </c>
      <c r="G352" s="5" t="s">
        <v>91</v>
      </c>
    </row>
    <row r="353" spans="1:7" ht="28.5" customHeight="1">
      <c r="A353" s="2">
        <f>IF(TRIM(Tabel22[[#This Row],[Datum]])&lt;&gt;"",WEEKNUM(Tabel22[[#This Row],[Datum]],2),"")</f>
        <v>13</v>
      </c>
      <c r="B353" s="3">
        <f>IF(TRIM(Tabel22[[#This Row],[Datum]])&lt;&gt;"",(+Tabel22[[#This Row],[Datum]]-DATE(2024,8,27))/7,"")</f>
        <v>30.285714285714285</v>
      </c>
      <c r="C353" s="32">
        <f>IF(TRIM(Tabel22[[#This Row],[Datum]])&lt;&gt;"",Tabel22[[#This Row],[Datum]],"")</f>
        <v>45743</v>
      </c>
      <c r="D353" s="4">
        <v>45743</v>
      </c>
      <c r="F353" s="6" t="s">
        <v>832</v>
      </c>
      <c r="G353" s="5" t="s">
        <v>91</v>
      </c>
    </row>
    <row r="354" spans="1:7" ht="28.5" customHeight="1">
      <c r="A354" s="2">
        <f>IF(TRIM(Tabel22[[#This Row],[Datum]])&lt;&gt;"",WEEKNUM(Tabel22[[#This Row],[Datum]],2),"")</f>
        <v>13</v>
      </c>
      <c r="B354" s="3">
        <f>IF(TRIM(Tabel22[[#This Row],[Datum]])&lt;&gt;"",(+Tabel22[[#This Row],[Datum]]-DATE(2024,8,27))/7,"")</f>
        <v>30.285714285714285</v>
      </c>
      <c r="C354" s="32">
        <f>IF(TRIM(Tabel22[[#This Row],[Datum]])&lt;&gt;"",Tabel22[[#This Row],[Datum]],"")</f>
        <v>45743</v>
      </c>
      <c r="D354" s="4">
        <v>45743</v>
      </c>
      <c r="F354" s="6" t="s">
        <v>831</v>
      </c>
      <c r="G354" s="5" t="s">
        <v>91</v>
      </c>
    </row>
    <row r="355" spans="1:7" ht="28.5" customHeight="1">
      <c r="A355" s="2">
        <f>IF(TRIM(Tabel22[[#This Row],[Datum]])&lt;&gt;"",WEEKNUM(Tabel22[[#This Row],[Datum]],2),"")</f>
        <v>13</v>
      </c>
      <c r="B355" s="3">
        <f>IF(TRIM(Tabel22[[#This Row],[Datum]])&lt;&gt;"",(+Tabel22[[#This Row],[Datum]]-DATE(2024,8,27))/7,"")</f>
        <v>30.428571428571427</v>
      </c>
      <c r="C355" s="32">
        <f>IF(TRIM(Tabel22[[#This Row],[Datum]])&lt;&gt;"",Tabel22[[#This Row],[Datum]],"")</f>
        <v>45744</v>
      </c>
      <c r="D355" s="4">
        <v>45744</v>
      </c>
      <c r="F355" s="6" t="s">
        <v>833</v>
      </c>
      <c r="G355" s="5" t="s">
        <v>91</v>
      </c>
    </row>
    <row r="356" spans="1:7" ht="28.5" customHeight="1">
      <c r="A356" s="2">
        <f>IF(TRIM(Tabel22[[#This Row],[Datum]])&lt;&gt;"",WEEKNUM(Tabel22[[#This Row],[Datum]],2),"")</f>
        <v>13</v>
      </c>
      <c r="B356" s="3">
        <f>IF(TRIM(Tabel22[[#This Row],[Datum]])&lt;&gt;"",(+Tabel22[[#This Row],[Datum]]-DATE(2024,8,27))/7,"")</f>
        <v>30.428571428571427</v>
      </c>
      <c r="C356" s="32">
        <f>IF(TRIM(Tabel22[[#This Row],[Datum]])&lt;&gt;"",Tabel22[[#This Row],[Datum]],"")</f>
        <v>45744</v>
      </c>
      <c r="D356" s="4">
        <v>45744</v>
      </c>
      <c r="F356" s="6" t="s">
        <v>834</v>
      </c>
      <c r="G356" s="5" t="s">
        <v>91</v>
      </c>
    </row>
    <row r="357" spans="1:7" ht="28.5" customHeight="1">
      <c r="A357" s="2">
        <f>IF(TRIM(Tabel22[[#This Row],[Datum]])&lt;&gt;"",WEEKNUM(Tabel22[[#This Row],[Datum]],2),"")</f>
        <v>13</v>
      </c>
      <c r="B357" s="3">
        <f>IF(TRIM(Tabel22[[#This Row],[Datum]])&lt;&gt;"",(+Tabel22[[#This Row],[Datum]]-DATE(2024,8,27))/7,"")</f>
        <v>30.571428571428573</v>
      </c>
      <c r="C357" s="32">
        <f>IF(TRIM(Tabel22[[#This Row],[Datum]])&lt;&gt;"",Tabel22[[#This Row],[Datum]],"")</f>
        <v>45745</v>
      </c>
      <c r="D357" s="4">
        <v>45745</v>
      </c>
      <c r="F357" s="6" t="s">
        <v>835</v>
      </c>
    </row>
    <row r="358" spans="1:7" ht="28.5" customHeight="1">
      <c r="A358" s="2">
        <f>IF(TRIM(Tabel22[[#This Row],[Datum]])&lt;&gt;"",WEEKNUM(Tabel22[[#This Row],[Datum]],2),"")</f>
        <v>13</v>
      </c>
      <c r="B358" s="3">
        <f>IF(TRIM(Tabel22[[#This Row],[Datum]])&lt;&gt;"",(+Tabel22[[#This Row],[Datum]]-DATE(2024,8,27))/7,"")</f>
        <v>30.714285714285715</v>
      </c>
      <c r="C358" s="32">
        <f>IF(TRIM(Tabel22[[#This Row],[Datum]])&lt;&gt;"",Tabel22[[#This Row],[Datum]],"")</f>
        <v>45746</v>
      </c>
      <c r="D358" s="4">
        <v>45746</v>
      </c>
      <c r="F358" s="6" t="s">
        <v>835</v>
      </c>
    </row>
    <row r="359" spans="1:7" ht="28.5" customHeight="1">
      <c r="A359" s="2">
        <f>IF(TRIM(Tabel22[[#This Row],[Datum]])&lt;&gt;"",WEEKNUM(Tabel22[[#This Row],[Datum]],2),"")</f>
        <v>14</v>
      </c>
      <c r="B359" s="3">
        <f>IF(TRIM(Tabel22[[#This Row],[Datum]])&lt;&gt;"",(+Tabel22[[#This Row],[Datum]]-DATE(2024,8,27))/7,"")</f>
        <v>30.857142857142858</v>
      </c>
      <c r="C359" s="32">
        <f>IF(TRIM(Tabel22[[#This Row],[Datum]])&lt;&gt;"",Tabel22[[#This Row],[Datum]],"")</f>
        <v>45747</v>
      </c>
      <c r="D359" s="4">
        <v>45747</v>
      </c>
      <c r="F359" s="6" t="s">
        <v>266</v>
      </c>
    </row>
    <row r="360" spans="1:7" ht="28.5" customHeight="1">
      <c r="A360" s="2">
        <f>IF(TRIM(Tabel22[[#This Row],[Datum]])&lt;&gt;"",WEEKNUM(Tabel22[[#This Row],[Datum]],2),"")</f>
        <v>14</v>
      </c>
      <c r="B360" s="3">
        <f>IF(TRIM(Tabel22[[#This Row],[Datum]])&lt;&gt;"",(+Tabel22[[#This Row],[Datum]]-DATE(2024,8,27))/7,"")</f>
        <v>30.857142857142858</v>
      </c>
      <c r="C360" s="32">
        <f>IF(TRIM(Tabel22[[#This Row],[Datum]])&lt;&gt;"",Tabel22[[#This Row],[Datum]],"")</f>
        <v>45747</v>
      </c>
      <c r="D360" s="4">
        <v>45747</v>
      </c>
      <c r="F360" s="6" t="s">
        <v>836</v>
      </c>
      <c r="G360" s="5" t="s">
        <v>91</v>
      </c>
    </row>
    <row r="361" spans="1:7" ht="28.5" customHeight="1">
      <c r="A361" s="2">
        <f>IF(TRIM(Tabel22[[#This Row],[Datum]])&lt;&gt;"",WEEKNUM(Tabel22[[#This Row],[Datum]],2),"")</f>
        <v>14</v>
      </c>
      <c r="B361" s="3">
        <f>IF(TRIM(Tabel22[[#This Row],[Datum]])&lt;&gt;"",(+Tabel22[[#This Row],[Datum]]-DATE(2024,8,27))/7,"")</f>
        <v>30.857142857142858</v>
      </c>
      <c r="C361" s="32">
        <f>IF(TRIM(Tabel22[[#This Row],[Datum]])&lt;&gt;"",Tabel22[[#This Row],[Datum]],"")</f>
        <v>45747</v>
      </c>
      <c r="D361" s="4">
        <v>45747</v>
      </c>
      <c r="F361" s="6" t="s">
        <v>638</v>
      </c>
    </row>
    <row r="362" spans="1:7" ht="28.5" customHeight="1">
      <c r="A362" s="2">
        <f>IF(TRIM(Tabel22[[#This Row],[Datum]])&lt;&gt;"",WEEKNUM(Tabel22[[#This Row],[Datum]],2),"")</f>
        <v>14</v>
      </c>
      <c r="B362" s="3">
        <f>IF(TRIM(Tabel22[[#This Row],[Datum]])&lt;&gt;"",(+Tabel22[[#This Row],[Datum]]-DATE(2024,8,27))/7,"")</f>
        <v>31</v>
      </c>
      <c r="C362" s="32">
        <f>IF(TRIM(Tabel22[[#This Row],[Datum]])&lt;&gt;"",Tabel22[[#This Row],[Datum]],"")</f>
        <v>45748</v>
      </c>
      <c r="D362" s="4">
        <v>45748</v>
      </c>
      <c r="F362" s="6" t="s">
        <v>837</v>
      </c>
      <c r="G362" s="5" t="s">
        <v>91</v>
      </c>
    </row>
    <row r="363" spans="1:7" ht="28.5" customHeight="1">
      <c r="A363" s="2">
        <f>IF(TRIM(Tabel22[[#This Row],[Datum]])&lt;&gt;"",WEEKNUM(Tabel22[[#This Row],[Datum]],2),"")</f>
        <v>14</v>
      </c>
      <c r="B363" s="3">
        <f>IF(TRIM(Tabel22[[#This Row],[Datum]])&lt;&gt;"",(+Tabel22[[#This Row],[Datum]]-DATE(2024,8,27))/7,"")</f>
        <v>31</v>
      </c>
      <c r="C363" s="32">
        <f>IF(TRIM(Tabel22[[#This Row],[Datum]])&lt;&gt;"",Tabel22[[#This Row],[Datum]],"")</f>
        <v>45748</v>
      </c>
      <c r="D363" s="4">
        <v>45748</v>
      </c>
      <c r="F363" s="6" t="s">
        <v>817</v>
      </c>
      <c r="G363" s="5" t="s">
        <v>91</v>
      </c>
    </row>
    <row r="364" spans="1:7" ht="28.5" customHeight="1">
      <c r="A364" s="2">
        <f>IF(TRIM(Tabel22[[#This Row],[Datum]])&lt;&gt;"",WEEKNUM(Tabel22[[#This Row],[Datum]],2),"")</f>
        <v>14</v>
      </c>
      <c r="B364" s="3">
        <f>IF(TRIM(Tabel22[[#This Row],[Datum]])&lt;&gt;"",(+Tabel22[[#This Row],[Datum]]-DATE(2024,8,27))/7,"")</f>
        <v>31</v>
      </c>
      <c r="C364" s="32">
        <f>IF(TRIM(Tabel22[[#This Row],[Datum]])&lt;&gt;"",Tabel22[[#This Row],[Datum]],"")</f>
        <v>45748</v>
      </c>
      <c r="D364" s="4">
        <v>45748</v>
      </c>
      <c r="F364" s="6" t="s">
        <v>838</v>
      </c>
      <c r="G364" s="5" t="s">
        <v>91</v>
      </c>
    </row>
    <row r="365" spans="1:7" ht="28.5" customHeight="1">
      <c r="A365" s="2">
        <f>IF(TRIM(Tabel22[[#This Row],[Datum]])&lt;&gt;"",WEEKNUM(Tabel22[[#This Row],[Datum]],2),"")</f>
        <v>14</v>
      </c>
      <c r="B365" s="3">
        <f>IF(TRIM(Tabel22[[#This Row],[Datum]])&lt;&gt;"",(+Tabel22[[#This Row],[Datum]]-DATE(2024,8,27))/7,"")</f>
        <v>31</v>
      </c>
      <c r="C365" s="32">
        <f>IF(TRIM(Tabel22[[#This Row],[Datum]])&lt;&gt;"",Tabel22[[#This Row],[Datum]],"")</f>
        <v>45748</v>
      </c>
      <c r="D365" s="4">
        <v>45748</v>
      </c>
      <c r="F365" s="6" t="s">
        <v>638</v>
      </c>
    </row>
    <row r="366" spans="1:7" ht="28.5" customHeight="1">
      <c r="A366" s="2">
        <f>IF(TRIM(Tabel22[[#This Row],[Datum]])&lt;&gt;"",WEEKNUM(Tabel22[[#This Row],[Datum]],2),"")</f>
        <v>14</v>
      </c>
      <c r="B366" s="3">
        <f>IF(TRIM(Tabel22[[#This Row],[Datum]])&lt;&gt;"",(+Tabel22[[#This Row],[Datum]]-DATE(2024,8,27))/7,"")</f>
        <v>31.142857142857142</v>
      </c>
      <c r="C366" s="32">
        <f>IF(TRIM(Tabel22[[#This Row],[Datum]])&lt;&gt;"",Tabel22[[#This Row],[Datum]],"")</f>
        <v>45749</v>
      </c>
      <c r="D366" s="4">
        <v>45749</v>
      </c>
      <c r="F366" s="6" t="s">
        <v>839</v>
      </c>
      <c r="G366" s="5" t="s">
        <v>91</v>
      </c>
    </row>
    <row r="367" spans="1:7" ht="28.5" customHeight="1">
      <c r="A367" s="2">
        <f>IF(TRIM(Tabel22[[#This Row],[Datum]])&lt;&gt;"",WEEKNUM(Tabel22[[#This Row],[Datum]],2),"")</f>
        <v>14</v>
      </c>
      <c r="B367" s="3">
        <f>IF(TRIM(Tabel22[[#This Row],[Datum]])&lt;&gt;"",(+Tabel22[[#This Row],[Datum]]-DATE(2024,8,27))/7,"")</f>
        <v>31.142857142857142</v>
      </c>
      <c r="C367" s="32">
        <f>IF(TRIM(Tabel22[[#This Row],[Datum]])&lt;&gt;"",Tabel22[[#This Row],[Datum]],"")</f>
        <v>45749</v>
      </c>
      <c r="D367" s="4">
        <v>45749</v>
      </c>
      <c r="F367" s="6" t="s">
        <v>638</v>
      </c>
      <c r="G367" s="5" t="s">
        <v>91</v>
      </c>
    </row>
    <row r="368" spans="1:7" ht="28.5" customHeight="1">
      <c r="A368" s="2">
        <f>IF(TRIM(Tabel22[[#This Row],[Datum]])&lt;&gt;"",WEEKNUM(Tabel22[[#This Row],[Datum]],2),"")</f>
        <v>14</v>
      </c>
      <c r="B368" s="3">
        <f>IF(TRIM(Tabel22[[#This Row],[Datum]])&lt;&gt;"",(+Tabel22[[#This Row],[Datum]]-DATE(2024,8,27))/7,"")</f>
        <v>31.285714285714285</v>
      </c>
      <c r="C368" s="32">
        <f>IF(TRIM(Tabel22[[#This Row],[Datum]])&lt;&gt;"",Tabel22[[#This Row],[Datum]],"")</f>
        <v>45750</v>
      </c>
      <c r="D368" s="4">
        <v>45750</v>
      </c>
      <c r="F368" s="6" t="s">
        <v>840</v>
      </c>
      <c r="G368" s="5" t="s">
        <v>91</v>
      </c>
    </row>
    <row r="369" spans="1:7" ht="28.5" customHeight="1">
      <c r="A369" s="2">
        <f>IF(TRIM(Tabel22[[#This Row],[Datum]])&lt;&gt;"",WEEKNUM(Tabel22[[#This Row],[Datum]],2),"")</f>
        <v>14</v>
      </c>
      <c r="B369" s="3">
        <f>IF(TRIM(Tabel22[[#This Row],[Datum]])&lt;&gt;"",(+Tabel22[[#This Row],[Datum]]-DATE(2024,8,27))/7,"")</f>
        <v>31.285714285714285</v>
      </c>
      <c r="C369" s="32">
        <f>IF(TRIM(Tabel22[[#This Row],[Datum]])&lt;&gt;"",Tabel22[[#This Row],[Datum]],"")</f>
        <v>45750</v>
      </c>
      <c r="D369" s="4">
        <v>45750</v>
      </c>
      <c r="F369" s="6" t="s">
        <v>638</v>
      </c>
      <c r="G369" s="5" t="s">
        <v>91</v>
      </c>
    </row>
    <row r="370" spans="1:7" ht="28.5" customHeight="1">
      <c r="A370" s="2">
        <f>IF(TRIM(Tabel22[[#This Row],[Datum]])&lt;&gt;"",WEEKNUM(Tabel22[[#This Row],[Datum]],2),"")</f>
        <v>14</v>
      </c>
      <c r="B370" s="3">
        <f>IF(TRIM(Tabel22[[#This Row],[Datum]])&lt;&gt;"",(+Tabel22[[#This Row],[Datum]]-DATE(2024,8,27))/7,"")</f>
        <v>31.428571428571427</v>
      </c>
      <c r="C370" s="32">
        <f>IF(TRIM(Tabel22[[#This Row],[Datum]])&lt;&gt;"",Tabel22[[#This Row],[Datum]],"")</f>
        <v>45751</v>
      </c>
      <c r="D370" s="4">
        <v>45751</v>
      </c>
      <c r="F370" s="6" t="s">
        <v>841</v>
      </c>
      <c r="G370" s="5" t="s">
        <v>91</v>
      </c>
    </row>
    <row r="371" spans="1:7" ht="28.5" customHeight="1">
      <c r="A371" s="2">
        <f>IF(TRIM(Tabel22[[#This Row],[Datum]])&lt;&gt;"",WEEKNUM(Tabel22[[#This Row],[Datum]],2),"")</f>
        <v>14</v>
      </c>
      <c r="B371" s="3">
        <f>IF(TRIM(Tabel22[[#This Row],[Datum]])&lt;&gt;"",(+Tabel22[[#This Row],[Datum]]-DATE(2024,8,27))/7,"")</f>
        <v>31.428571428571427</v>
      </c>
      <c r="C371" s="32">
        <f>IF(TRIM(Tabel22[[#This Row],[Datum]])&lt;&gt;"",Tabel22[[#This Row],[Datum]],"")</f>
        <v>45751</v>
      </c>
      <c r="D371" s="4">
        <v>45751</v>
      </c>
      <c r="F371" s="6" t="s">
        <v>842</v>
      </c>
      <c r="G371" s="5" t="s">
        <v>91</v>
      </c>
    </row>
    <row r="372" spans="1:7" ht="28.5" customHeight="1">
      <c r="A372" s="2">
        <f>IF(TRIM(Tabel22[[#This Row],[Datum]])&lt;&gt;"",WEEKNUM(Tabel22[[#This Row],[Datum]],2),"")</f>
        <v>14</v>
      </c>
      <c r="B372" s="3">
        <f>IF(TRIM(Tabel22[[#This Row],[Datum]])&lt;&gt;"",(+Tabel22[[#This Row],[Datum]]-DATE(2024,8,27))/7,"")</f>
        <v>31.428571428571427</v>
      </c>
      <c r="C372" s="32">
        <f>IF(TRIM(Tabel22[[#This Row],[Datum]])&lt;&gt;"",Tabel22[[#This Row],[Datum]],"")</f>
        <v>45751</v>
      </c>
      <c r="D372" s="4">
        <v>45751</v>
      </c>
      <c r="F372" s="6" t="s">
        <v>843</v>
      </c>
      <c r="G372" s="5" t="s">
        <v>91</v>
      </c>
    </row>
    <row r="373" spans="1:7" ht="28.5" customHeight="1">
      <c r="A373" s="2">
        <f>IF(TRIM(Tabel22[[#This Row],[Datum]])&lt;&gt;"",WEEKNUM(Tabel22[[#This Row],[Datum]],2),"")</f>
        <v>14</v>
      </c>
      <c r="B373" s="3">
        <f>IF(TRIM(Tabel22[[#This Row],[Datum]])&lt;&gt;"",(+Tabel22[[#This Row],[Datum]]-DATE(2024,8,27))/7,"")</f>
        <v>31.428571428571427</v>
      </c>
      <c r="C373" s="32">
        <f>IF(TRIM(Tabel22[[#This Row],[Datum]])&lt;&gt;"",Tabel22[[#This Row],[Datum]],"")</f>
        <v>45751</v>
      </c>
      <c r="D373" s="4">
        <v>45751</v>
      </c>
      <c r="F373" s="6" t="s">
        <v>844</v>
      </c>
      <c r="G373" s="5" t="s">
        <v>91</v>
      </c>
    </row>
    <row r="374" spans="1:7" ht="28.5" customHeight="1">
      <c r="A374" s="2">
        <f>IF(TRIM(Tabel22[[#This Row],[Datum]])&lt;&gt;"",WEEKNUM(Tabel22[[#This Row],[Datum]],2),"")</f>
        <v>14</v>
      </c>
      <c r="B374" s="3">
        <f>IF(TRIM(Tabel22[[#This Row],[Datum]])&lt;&gt;"",(+Tabel22[[#This Row],[Datum]]-DATE(2024,8,27))/7,"")</f>
        <v>31.571428571428573</v>
      </c>
      <c r="C374" s="32">
        <f>IF(TRIM(Tabel22[[#This Row],[Datum]])&lt;&gt;"",Tabel22[[#This Row],[Datum]],"")</f>
        <v>45752</v>
      </c>
      <c r="D374" s="4">
        <v>45752</v>
      </c>
      <c r="F374" s="6" t="s">
        <v>845</v>
      </c>
      <c r="G374" s="5" t="s">
        <v>91</v>
      </c>
    </row>
    <row r="375" spans="1:7" ht="28.5" customHeight="1">
      <c r="A375" s="2">
        <f>IF(TRIM(Tabel22[[#This Row],[Datum]])&lt;&gt;"",WEEKNUM(Tabel22[[#This Row],[Datum]],2),"")</f>
        <v>15</v>
      </c>
      <c r="B375" s="3">
        <f>IF(TRIM(Tabel22[[#This Row],[Datum]])&lt;&gt;"",(+Tabel22[[#This Row],[Datum]]-DATE(2024,8,27))/7,"")</f>
        <v>31.857142857142858</v>
      </c>
      <c r="C375" s="32">
        <f>IF(TRIM(Tabel22[[#This Row],[Datum]])&lt;&gt;"",Tabel22[[#This Row],[Datum]],"")</f>
        <v>45754</v>
      </c>
      <c r="D375" s="4">
        <v>45754</v>
      </c>
      <c r="F375" s="6" t="s">
        <v>286</v>
      </c>
    </row>
    <row r="376" spans="1:7" ht="28.5" customHeight="1">
      <c r="A376" s="2">
        <f>IF(TRIM(Tabel22[[#This Row],[Datum]])&lt;&gt;"",WEEKNUM(Tabel22[[#This Row],[Datum]],2),"")</f>
        <v>15</v>
      </c>
      <c r="B376" s="3">
        <f>IF(TRIM(Tabel22[[#This Row],[Datum]])&lt;&gt;"",(+Tabel22[[#This Row],[Datum]]-DATE(2024,8,27))/7,"")</f>
        <v>31.857142857142858</v>
      </c>
      <c r="C376" s="32">
        <f>IF(TRIM(Tabel22[[#This Row],[Datum]])&lt;&gt;"",Tabel22[[#This Row],[Datum]],"")</f>
        <v>45754</v>
      </c>
      <c r="D376" s="4">
        <v>45754</v>
      </c>
      <c r="F376" s="6" t="s">
        <v>846</v>
      </c>
      <c r="G376" s="5" t="s">
        <v>91</v>
      </c>
    </row>
    <row r="377" spans="1:7" ht="28.5" customHeight="1">
      <c r="A377" s="14">
        <f>IF(TRIM(Tabel22[[#This Row],[Datum]])&lt;&gt;"",WEEKNUM(Tabel22[[#This Row],[Datum]],2),"")</f>
        <v>15</v>
      </c>
      <c r="B377" s="15">
        <f>IF(TRIM(Tabel22[[#This Row],[Datum]])&lt;&gt;"",(+Tabel22[[#This Row],[Datum]]-DATE(2024,8,27))/7,"")</f>
        <v>31.857142857142858</v>
      </c>
      <c r="C377" s="33">
        <f>IF(TRIM(Tabel22[[#This Row],[Datum]])&lt;&gt;"",Tabel22[[#This Row],[Datum]],"")</f>
        <v>45754</v>
      </c>
      <c r="D377" s="16">
        <v>45754</v>
      </c>
      <c r="E377" s="13"/>
      <c r="F377" s="17" t="s">
        <v>847</v>
      </c>
      <c r="G377" s="13" t="s">
        <v>91</v>
      </c>
    </row>
    <row r="378" spans="1:7" ht="28.5" customHeight="1">
      <c r="A378" s="14">
        <f>IF(TRIM(Tabel22[[#This Row],[Datum]])&lt;&gt;"",WEEKNUM(Tabel22[[#This Row],[Datum]],2),"")</f>
        <v>15</v>
      </c>
      <c r="B378" s="15">
        <f>IF(TRIM(Tabel22[[#This Row],[Datum]])&lt;&gt;"",(+Tabel22[[#This Row],[Datum]]-DATE(2024,8,27))/7,"")</f>
        <v>31.857142857142858</v>
      </c>
      <c r="C378" s="33">
        <f>IF(TRIM(Tabel22[[#This Row],[Datum]])&lt;&gt;"",Tabel22[[#This Row],[Datum]],"")</f>
        <v>45754</v>
      </c>
      <c r="D378" s="16">
        <v>45754</v>
      </c>
      <c r="E378" s="13"/>
      <c r="F378" s="17" t="s">
        <v>848</v>
      </c>
      <c r="G378" s="13"/>
    </row>
    <row r="379" spans="1:7" ht="28.5" customHeight="1">
      <c r="A379" s="2">
        <f>IF(TRIM(Tabel22[[#This Row],[Datum]])&lt;&gt;"",WEEKNUM(Tabel22[[#This Row],[Datum]],2),"")</f>
        <v>15</v>
      </c>
      <c r="B379" s="3">
        <f>IF(TRIM(Tabel22[[#This Row],[Datum]])&lt;&gt;"",(+Tabel22[[#This Row],[Datum]]-DATE(2024,8,27))/7,"")</f>
        <v>31.857142857142858</v>
      </c>
      <c r="C379" s="32">
        <f>IF(TRIM(Tabel22[[#This Row],[Datum]])&lt;&gt;"",Tabel22[[#This Row],[Datum]],"")</f>
        <v>45754</v>
      </c>
      <c r="D379" s="4">
        <v>45754</v>
      </c>
      <c r="F379" s="6" t="s">
        <v>638</v>
      </c>
    </row>
    <row r="380" spans="1:7" ht="28.5" customHeight="1">
      <c r="A380" s="2">
        <f>IF(TRIM(Tabel22[[#This Row],[Datum]])&lt;&gt;"",WEEKNUM(Tabel22[[#This Row],[Datum]],2),"")</f>
        <v>15</v>
      </c>
      <c r="B380" s="3">
        <f>IF(TRIM(Tabel22[[#This Row],[Datum]])&lt;&gt;"",(+Tabel22[[#This Row],[Datum]]-DATE(2024,8,27))/7,"")</f>
        <v>32</v>
      </c>
      <c r="C380" s="32">
        <f>IF(TRIM(Tabel22[[#This Row],[Datum]])&lt;&gt;"",Tabel22[[#This Row],[Datum]],"")</f>
        <v>45755</v>
      </c>
      <c r="D380" s="4">
        <v>45755</v>
      </c>
      <c r="F380" s="6" t="s">
        <v>849</v>
      </c>
      <c r="G380" s="5" t="s">
        <v>91</v>
      </c>
    </row>
    <row r="381" spans="1:7" ht="28.5" customHeight="1">
      <c r="A381" s="2">
        <f>IF(TRIM(Tabel22[[#This Row],[Datum]])&lt;&gt;"",WEEKNUM(Tabel22[[#This Row],[Datum]],2),"")</f>
        <v>15</v>
      </c>
      <c r="B381" s="3">
        <f>IF(TRIM(Tabel22[[#This Row],[Datum]])&lt;&gt;"",(+Tabel22[[#This Row],[Datum]]-DATE(2024,8,27))/7,"")</f>
        <v>32</v>
      </c>
      <c r="C381" s="32">
        <f>IF(TRIM(Tabel22[[#This Row],[Datum]])&lt;&gt;"",Tabel22[[#This Row],[Datum]],"")</f>
        <v>45755</v>
      </c>
      <c r="D381" s="4">
        <v>45755</v>
      </c>
      <c r="F381" s="6" t="s">
        <v>850</v>
      </c>
      <c r="G381" s="5" t="s">
        <v>91</v>
      </c>
    </row>
    <row r="382" spans="1:7" ht="28.5" customHeight="1">
      <c r="A382" s="2">
        <f>IF(TRIM(Tabel22[[#This Row],[Datum]])&lt;&gt;"",WEEKNUM(Tabel22[[#This Row],[Datum]],2),"")</f>
        <v>15</v>
      </c>
      <c r="B382" s="3">
        <f>IF(TRIM(Tabel22[[#This Row],[Datum]])&lt;&gt;"",(+Tabel22[[#This Row],[Datum]]-DATE(2024,8,27))/7,"")</f>
        <v>32</v>
      </c>
      <c r="C382" s="32">
        <f>IF(TRIM(Tabel22[[#This Row],[Datum]])&lt;&gt;"",Tabel22[[#This Row],[Datum]],"")</f>
        <v>45755</v>
      </c>
      <c r="D382" s="4">
        <v>45755</v>
      </c>
      <c r="F382" s="6" t="s">
        <v>765</v>
      </c>
      <c r="G382" s="5" t="s">
        <v>91</v>
      </c>
    </row>
    <row r="383" spans="1:7" ht="28.5" customHeight="1">
      <c r="A383" s="2">
        <f>IF(TRIM(Tabel22[[#This Row],[Datum]])&lt;&gt;"",WEEKNUM(Tabel22[[#This Row],[Datum]],2),"")</f>
        <v>15</v>
      </c>
      <c r="B383" s="3">
        <f>IF(TRIM(Tabel22[[#This Row],[Datum]])&lt;&gt;"",(+Tabel22[[#This Row],[Datum]]-DATE(2024,8,27))/7,"")</f>
        <v>32</v>
      </c>
      <c r="C383" s="32">
        <f>IF(TRIM(Tabel22[[#This Row],[Datum]])&lt;&gt;"",Tabel22[[#This Row],[Datum]],"")</f>
        <v>45755</v>
      </c>
      <c r="D383" s="4">
        <v>45755</v>
      </c>
      <c r="F383" s="6" t="s">
        <v>851</v>
      </c>
      <c r="G383" s="5" t="s">
        <v>91</v>
      </c>
    </row>
    <row r="384" spans="1:7" ht="28.5" customHeight="1">
      <c r="A384" s="2">
        <f>IF(TRIM(Tabel22[[#This Row],[Datum]])&lt;&gt;"",WEEKNUM(Tabel22[[#This Row],[Datum]],2),"")</f>
        <v>15</v>
      </c>
      <c r="B384" s="3">
        <f>IF(TRIM(Tabel22[[#This Row],[Datum]])&lt;&gt;"",(+Tabel22[[#This Row],[Datum]]-DATE(2024,8,27))/7,"")</f>
        <v>32.142857142857146</v>
      </c>
      <c r="C384" s="32">
        <f>IF(TRIM(Tabel22[[#This Row],[Datum]])&lt;&gt;"",Tabel22[[#This Row],[Datum]],"")</f>
        <v>45756</v>
      </c>
      <c r="D384" s="4">
        <v>45756</v>
      </c>
      <c r="F384" s="6" t="s">
        <v>852</v>
      </c>
      <c r="G384" s="5" t="s">
        <v>91</v>
      </c>
    </row>
    <row r="385" spans="1:7" ht="28.5" customHeight="1">
      <c r="A385" s="2">
        <f>IF(TRIM(Tabel22[[#This Row],[Datum]])&lt;&gt;"",WEEKNUM(Tabel22[[#This Row],[Datum]],2),"")</f>
        <v>15</v>
      </c>
      <c r="B385" s="3">
        <f>IF(TRIM(Tabel22[[#This Row],[Datum]])&lt;&gt;"",(+Tabel22[[#This Row],[Datum]]-DATE(2024,8,27))/7,"")</f>
        <v>32.142857142857146</v>
      </c>
      <c r="C385" s="32">
        <f>IF(TRIM(Tabel22[[#This Row],[Datum]])&lt;&gt;"",Tabel22[[#This Row],[Datum]],"")</f>
        <v>45756</v>
      </c>
      <c r="D385" s="4">
        <v>45756</v>
      </c>
      <c r="F385" s="6" t="s">
        <v>851</v>
      </c>
      <c r="G385" s="5" t="s">
        <v>91</v>
      </c>
    </row>
    <row r="386" spans="1:7" ht="28.5" customHeight="1">
      <c r="A386" s="2">
        <f>IF(TRIM(Tabel22[[#This Row],[Datum]])&lt;&gt;"",WEEKNUM(Tabel22[[#This Row],[Datum]],2),"")</f>
        <v>15</v>
      </c>
      <c r="B386" s="3">
        <f>IF(TRIM(Tabel22[[#This Row],[Datum]])&lt;&gt;"",(+Tabel22[[#This Row],[Datum]]-DATE(2024,8,27))/7,"")</f>
        <v>32.285714285714285</v>
      </c>
      <c r="C386" s="32">
        <f>IF(TRIM(Tabel22[[#This Row],[Datum]])&lt;&gt;"",Tabel22[[#This Row],[Datum]],"")</f>
        <v>45757</v>
      </c>
      <c r="D386" s="4">
        <v>45757</v>
      </c>
      <c r="F386" s="6" t="s">
        <v>853</v>
      </c>
      <c r="G386" s="5" t="s">
        <v>91</v>
      </c>
    </row>
    <row r="387" spans="1:7" ht="28.5" customHeight="1">
      <c r="A387" s="2">
        <f>IF(TRIM(Tabel22[[#This Row],[Datum]])&lt;&gt;"",WEEKNUM(Tabel22[[#This Row],[Datum]],2),"")</f>
        <v>15</v>
      </c>
      <c r="B387" s="3">
        <f>IF(TRIM(Tabel22[[#This Row],[Datum]])&lt;&gt;"",(+Tabel22[[#This Row],[Datum]]-DATE(2024,8,27))/7,"")</f>
        <v>32.285714285714285</v>
      </c>
      <c r="C387" s="32">
        <f>IF(TRIM(Tabel22[[#This Row],[Datum]])&lt;&gt;"",Tabel22[[#This Row],[Datum]],"")</f>
        <v>45757</v>
      </c>
      <c r="D387" s="4">
        <v>45757</v>
      </c>
      <c r="F387" s="6" t="s">
        <v>854</v>
      </c>
      <c r="G387" s="5" t="s">
        <v>91</v>
      </c>
    </row>
    <row r="388" spans="1:7" ht="28.5" customHeight="1">
      <c r="A388" s="2">
        <f>IF(TRIM(Tabel22[[#This Row],[Datum]])&lt;&gt;"",WEEKNUM(Tabel22[[#This Row],[Datum]],2),"")</f>
        <v>15</v>
      </c>
      <c r="B388" s="3">
        <f>IF(TRIM(Tabel22[[#This Row],[Datum]])&lt;&gt;"",(+Tabel22[[#This Row],[Datum]]-DATE(2024,8,27))/7,"")</f>
        <v>32.285714285714285</v>
      </c>
      <c r="C388" s="32">
        <f>IF(TRIM(Tabel22[[#This Row],[Datum]])&lt;&gt;"",Tabel22[[#This Row],[Datum]],"")</f>
        <v>45757</v>
      </c>
      <c r="D388" s="4">
        <v>45757</v>
      </c>
      <c r="F388" s="6" t="s">
        <v>851</v>
      </c>
      <c r="G388" s="5" t="s">
        <v>91</v>
      </c>
    </row>
    <row r="389" spans="1:7" ht="28.5" customHeight="1">
      <c r="A389" s="2">
        <f>IF(TRIM(Tabel22[[#This Row],[Datum]])&lt;&gt;"",WEEKNUM(Tabel22[[#This Row],[Datum]],2),"")</f>
        <v>15</v>
      </c>
      <c r="B389" s="3">
        <f>IF(TRIM(Tabel22[[#This Row],[Datum]])&lt;&gt;"",(+Tabel22[[#This Row],[Datum]]-DATE(2024,8,27))/7,"")</f>
        <v>32.428571428571431</v>
      </c>
      <c r="C389" s="32">
        <f>IF(TRIM(Tabel22[[#This Row],[Datum]])&lt;&gt;"",Tabel22[[#This Row],[Datum]],"")</f>
        <v>45758</v>
      </c>
      <c r="D389" s="4">
        <v>45758</v>
      </c>
      <c r="F389" s="6" t="s">
        <v>855</v>
      </c>
      <c r="G389" s="5" t="s">
        <v>91</v>
      </c>
    </row>
    <row r="390" spans="1:7" ht="28.5" customHeight="1">
      <c r="A390" s="2">
        <f>IF(TRIM(Tabel22[[#This Row],[Datum]])&lt;&gt;"",WEEKNUM(Tabel22[[#This Row],[Datum]],2),"")</f>
        <v>15</v>
      </c>
      <c r="B390" s="3">
        <f>IF(TRIM(Tabel22[[#This Row],[Datum]])&lt;&gt;"",(+Tabel22[[#This Row],[Datum]]-DATE(2024,8,27))/7,"")</f>
        <v>32.571428571428569</v>
      </c>
      <c r="C390" s="32">
        <f>IF(TRIM(Tabel22[[#This Row],[Datum]])&lt;&gt;"",Tabel22[[#This Row],[Datum]],"")</f>
        <v>45759</v>
      </c>
      <c r="D390" s="4">
        <v>45759</v>
      </c>
      <c r="F390" s="6" t="s">
        <v>856</v>
      </c>
      <c r="G390" s="5" t="s">
        <v>91</v>
      </c>
    </row>
    <row r="391" spans="1:7" ht="28.5" customHeight="1">
      <c r="A391" s="2">
        <f>IF(TRIM(Tabel22[[#This Row],[Datum]])&lt;&gt;"",WEEKNUM(Tabel22[[#This Row],[Datum]],2),"")</f>
        <v>16</v>
      </c>
      <c r="B391" s="3">
        <f>IF(TRIM(Tabel22[[#This Row],[Datum]])&lt;&gt;"",(+Tabel22[[#This Row],[Datum]]-DATE(2024,8,27))/7,"")</f>
        <v>32.857142857142854</v>
      </c>
      <c r="C391" s="32">
        <f>IF(TRIM(Tabel22[[#This Row],[Datum]])&lt;&gt;"",Tabel22[[#This Row],[Datum]],"")</f>
        <v>45761</v>
      </c>
      <c r="D391" s="4">
        <v>45761</v>
      </c>
      <c r="F391" s="6" t="s">
        <v>857</v>
      </c>
    </row>
    <row r="392" spans="1:7" ht="28.5" customHeight="1">
      <c r="A392" s="2">
        <f>IF(TRIM(Tabel22[[#This Row],[Datum]])&lt;&gt;"",WEEKNUM(Tabel22[[#This Row],[Datum]],2),"")</f>
        <v>16</v>
      </c>
      <c r="B392" s="3">
        <f>IF(TRIM(Tabel22[[#This Row],[Datum]])&lt;&gt;"",(+Tabel22[[#This Row],[Datum]]-DATE(2024,8,27))/7,"")</f>
        <v>32.857142857142854</v>
      </c>
      <c r="C392" s="32">
        <f>IF(TRIM(Tabel22[[#This Row],[Datum]])&lt;&gt;"",Tabel22[[#This Row],[Datum]],"")</f>
        <v>45761</v>
      </c>
      <c r="D392" s="4">
        <v>45761</v>
      </c>
      <c r="F392" s="6" t="s">
        <v>858</v>
      </c>
      <c r="G392" s="5" t="s">
        <v>91</v>
      </c>
    </row>
    <row r="393" spans="1:7" ht="28.5" customHeight="1">
      <c r="A393" s="2">
        <f>IF(TRIM(Tabel22[[#This Row],[Datum]])&lt;&gt;"",WEEKNUM(Tabel22[[#This Row],[Datum]],2),"")</f>
        <v>16</v>
      </c>
      <c r="B393" s="3">
        <f>IF(TRIM(Tabel22[[#This Row],[Datum]])&lt;&gt;"",(+Tabel22[[#This Row],[Datum]]-DATE(2024,8,27))/7,"")</f>
        <v>32.857142857142854</v>
      </c>
      <c r="C393" s="32">
        <f>IF(TRIM(Tabel22[[#This Row],[Datum]])&lt;&gt;"",Tabel22[[#This Row],[Datum]],"")</f>
        <v>45761</v>
      </c>
      <c r="D393" s="4">
        <v>45761</v>
      </c>
      <c r="F393" s="6" t="s">
        <v>859</v>
      </c>
    </row>
    <row r="394" spans="1:7" ht="28.5" customHeight="1">
      <c r="A394" s="2">
        <f>IF(TRIM(Tabel22[[#This Row],[Datum]])&lt;&gt;"",WEEKNUM(Tabel22[[#This Row],[Datum]],2),"")</f>
        <v>16</v>
      </c>
      <c r="B394" s="3">
        <f>IF(TRIM(Tabel22[[#This Row],[Datum]])&lt;&gt;"",(+Tabel22[[#This Row],[Datum]]-DATE(2024,8,27))/7,"")</f>
        <v>33</v>
      </c>
      <c r="C394" s="32">
        <f>IF(TRIM(Tabel22[[#This Row],[Datum]])&lt;&gt;"",Tabel22[[#This Row],[Datum]],"")</f>
        <v>45762</v>
      </c>
      <c r="D394" s="4">
        <v>45762</v>
      </c>
      <c r="F394" s="6" t="s">
        <v>860</v>
      </c>
      <c r="G394" s="5" t="s">
        <v>91</v>
      </c>
    </row>
    <row r="395" spans="1:7" ht="28.5" customHeight="1">
      <c r="A395" s="2">
        <f>IF(TRIM(Tabel22[[#This Row],[Datum]])&lt;&gt;"",WEEKNUM(Tabel22[[#This Row],[Datum]],2),"")</f>
        <v>16</v>
      </c>
      <c r="B395" s="3">
        <f>IF(TRIM(Tabel22[[#This Row],[Datum]])&lt;&gt;"",(+Tabel22[[#This Row],[Datum]]-DATE(2024,8,27))/7,"")</f>
        <v>33</v>
      </c>
      <c r="C395" s="32">
        <f>IF(TRIM(Tabel22[[#This Row],[Datum]])&lt;&gt;"",Tabel22[[#This Row],[Datum]],"")</f>
        <v>45762</v>
      </c>
      <c r="D395" s="4">
        <v>45762</v>
      </c>
      <c r="F395" s="6" t="s">
        <v>861</v>
      </c>
      <c r="G395" s="5" t="s">
        <v>91</v>
      </c>
    </row>
    <row r="396" spans="1:7" ht="28.5" customHeight="1">
      <c r="A396" s="2">
        <f>IF(TRIM(Tabel22[[#This Row],[Datum]])&lt;&gt;"",WEEKNUM(Tabel22[[#This Row],[Datum]],2),"")</f>
        <v>16</v>
      </c>
      <c r="B396" s="3">
        <f>IF(TRIM(Tabel22[[#This Row],[Datum]])&lt;&gt;"",(+Tabel22[[#This Row],[Datum]]-DATE(2024,8,27))/7,"")</f>
        <v>33</v>
      </c>
      <c r="C396" s="32">
        <f>IF(TRIM(Tabel22[[#This Row],[Datum]])&lt;&gt;"",Tabel22[[#This Row],[Datum]],"")</f>
        <v>45762</v>
      </c>
      <c r="D396" s="4">
        <v>45762</v>
      </c>
      <c r="F396" s="6" t="s">
        <v>858</v>
      </c>
      <c r="G396" s="5" t="s">
        <v>91</v>
      </c>
    </row>
    <row r="397" spans="1:7" ht="28.5" customHeight="1">
      <c r="A397" s="2">
        <f>IF(TRIM(Tabel22[[#This Row],[Datum]])&lt;&gt;"",WEEKNUM(Tabel22[[#This Row],[Datum]],2),"")</f>
        <v>16</v>
      </c>
      <c r="B397" s="3">
        <f>IF(TRIM(Tabel22[[#This Row],[Datum]])&lt;&gt;"",(+Tabel22[[#This Row],[Datum]]-DATE(2024,8,27))/7,"")</f>
        <v>33</v>
      </c>
      <c r="C397" s="32">
        <f>IF(TRIM(Tabel22[[#This Row],[Datum]])&lt;&gt;"",Tabel22[[#This Row],[Datum]],"")</f>
        <v>45762</v>
      </c>
      <c r="D397" s="4">
        <v>45762</v>
      </c>
      <c r="F397" s="6" t="s">
        <v>862</v>
      </c>
      <c r="G397" s="5" t="s">
        <v>91</v>
      </c>
    </row>
    <row r="398" spans="1:7" ht="28.5" customHeight="1">
      <c r="A398" s="2">
        <f>IF(TRIM(Tabel22[[#This Row],[Datum]])&lt;&gt;"",WEEKNUM(Tabel22[[#This Row],[Datum]],2),"")</f>
        <v>16</v>
      </c>
      <c r="B398" s="3">
        <f>IF(TRIM(Tabel22[[#This Row],[Datum]])&lt;&gt;"",(+Tabel22[[#This Row],[Datum]]-DATE(2024,8,27))/7,"")</f>
        <v>33</v>
      </c>
      <c r="C398" s="32">
        <f>IF(TRIM(Tabel22[[#This Row],[Datum]])&lt;&gt;"",Tabel22[[#This Row],[Datum]],"")</f>
        <v>45762</v>
      </c>
      <c r="D398" s="4">
        <v>45762</v>
      </c>
      <c r="F398" s="6" t="s">
        <v>863</v>
      </c>
      <c r="G398" s="5" t="s">
        <v>91</v>
      </c>
    </row>
    <row r="399" spans="1:7" ht="28.5" customHeight="1">
      <c r="A399" s="2">
        <f>IF(TRIM(Tabel22[[#This Row],[Datum]])&lt;&gt;"",WEEKNUM(Tabel22[[#This Row],[Datum]],2),"")</f>
        <v>16</v>
      </c>
      <c r="B399" s="3">
        <f>IF(TRIM(Tabel22[[#This Row],[Datum]])&lt;&gt;"",(+Tabel22[[#This Row],[Datum]]-DATE(2024,8,27))/7,"")</f>
        <v>33</v>
      </c>
      <c r="C399" s="32">
        <f>IF(TRIM(Tabel22[[#This Row],[Datum]])&lt;&gt;"",Tabel22[[#This Row],[Datum]],"")</f>
        <v>45762</v>
      </c>
      <c r="D399" s="4">
        <v>45762</v>
      </c>
      <c r="F399" s="6" t="s">
        <v>864</v>
      </c>
      <c r="G399" s="5" t="s">
        <v>91</v>
      </c>
    </row>
    <row r="400" spans="1:7" ht="28.5" customHeight="1">
      <c r="A400" s="2">
        <f>IF(TRIM(Tabel22[[#This Row],[Datum]])&lt;&gt;"",WEEKNUM(Tabel22[[#This Row],[Datum]],2),"")</f>
        <v>16</v>
      </c>
      <c r="B400" s="3">
        <f>IF(TRIM(Tabel22[[#This Row],[Datum]])&lt;&gt;"",(+Tabel22[[#This Row],[Datum]]-DATE(2024,8,27))/7,"")</f>
        <v>33.142857142857146</v>
      </c>
      <c r="C400" s="32">
        <f>IF(TRIM(Tabel22[[#This Row],[Datum]])&lt;&gt;"",Tabel22[[#This Row],[Datum]],"")</f>
        <v>45763</v>
      </c>
      <c r="D400" s="4">
        <v>45763</v>
      </c>
      <c r="F400" s="6" t="s">
        <v>865</v>
      </c>
      <c r="G400" s="5" t="s">
        <v>91</v>
      </c>
    </row>
    <row r="401" spans="1:7" ht="28.5" customHeight="1">
      <c r="A401" s="2">
        <f>IF(TRIM(Tabel22[[#This Row],[Datum]])&lt;&gt;"",WEEKNUM(Tabel22[[#This Row],[Datum]],2),"")</f>
        <v>16</v>
      </c>
      <c r="B401" s="3">
        <f>IF(TRIM(Tabel22[[#This Row],[Datum]])&lt;&gt;"",(+Tabel22[[#This Row],[Datum]]-DATE(2024,8,27))/7,"")</f>
        <v>33.142857142857146</v>
      </c>
      <c r="C401" s="32">
        <f>IF(TRIM(Tabel22[[#This Row],[Datum]])&lt;&gt;"",Tabel22[[#This Row],[Datum]],"")</f>
        <v>45763</v>
      </c>
      <c r="D401" s="4">
        <v>45763</v>
      </c>
      <c r="F401" s="6" t="s">
        <v>862</v>
      </c>
      <c r="G401" s="5" t="s">
        <v>91</v>
      </c>
    </row>
    <row r="402" spans="1:7" ht="28.5" customHeight="1">
      <c r="A402" s="2">
        <f>IF(TRIM(Tabel22[[#This Row],[Datum]])&lt;&gt;"",WEEKNUM(Tabel22[[#This Row],[Datum]],2),"")</f>
        <v>16</v>
      </c>
      <c r="B402" s="3">
        <f>IF(TRIM(Tabel22[[#This Row],[Datum]])&lt;&gt;"",(+Tabel22[[#This Row],[Datum]]-DATE(2024,8,27))/7,"")</f>
        <v>33.142857142857146</v>
      </c>
      <c r="C402" s="32">
        <f>IF(TRIM(Tabel22[[#This Row],[Datum]])&lt;&gt;"",Tabel22[[#This Row],[Datum]],"")</f>
        <v>45763</v>
      </c>
      <c r="D402" s="4">
        <v>45763</v>
      </c>
      <c r="F402" s="6" t="s">
        <v>866</v>
      </c>
      <c r="G402" s="5" t="s">
        <v>91</v>
      </c>
    </row>
    <row r="403" spans="1:7" ht="28.5" customHeight="1">
      <c r="A403" s="2">
        <f>IF(TRIM(Tabel22[[#This Row],[Datum]])&lt;&gt;"",WEEKNUM(Tabel22[[#This Row],[Datum]],2),"")</f>
        <v>16</v>
      </c>
      <c r="B403" s="3">
        <f>IF(TRIM(Tabel22[[#This Row],[Datum]])&lt;&gt;"",(+Tabel22[[#This Row],[Datum]]-DATE(2024,8,27))/7,"")</f>
        <v>33.285714285714285</v>
      </c>
      <c r="C403" s="32">
        <f>IF(TRIM(Tabel22[[#This Row],[Datum]])&lt;&gt;"",Tabel22[[#This Row],[Datum]],"")</f>
        <v>45764</v>
      </c>
      <c r="D403" s="4">
        <v>45764</v>
      </c>
      <c r="F403" s="6" t="s">
        <v>865</v>
      </c>
      <c r="G403" s="5" t="s">
        <v>91</v>
      </c>
    </row>
    <row r="404" spans="1:7" ht="28.5" customHeight="1">
      <c r="A404" s="2">
        <f>IF(TRIM(Tabel22[[#This Row],[Datum]])&lt;&gt;"",WEEKNUM(Tabel22[[#This Row],[Datum]],2),"")</f>
        <v>16</v>
      </c>
      <c r="B404" s="3">
        <f>IF(TRIM(Tabel22[[#This Row],[Datum]])&lt;&gt;"",(+Tabel22[[#This Row],[Datum]]-DATE(2024,8,27))/7,"")</f>
        <v>33.285714285714285</v>
      </c>
      <c r="C404" s="32">
        <f>IF(TRIM(Tabel22[[#This Row],[Datum]])&lt;&gt;"",Tabel22[[#This Row],[Datum]],"")</f>
        <v>45764</v>
      </c>
      <c r="D404" s="4">
        <v>45764</v>
      </c>
      <c r="F404" s="6" t="s">
        <v>867</v>
      </c>
      <c r="G404" s="5" t="s">
        <v>91</v>
      </c>
    </row>
    <row r="405" spans="1:7" ht="28.5" customHeight="1">
      <c r="A405" s="2">
        <f>IF(TRIM(Tabel22[[#This Row],[Datum]])&lt;&gt;"",WEEKNUM(Tabel22[[#This Row],[Datum]],2),"")</f>
        <v>16</v>
      </c>
      <c r="B405" s="3">
        <f>IF(TRIM(Tabel22[[#This Row],[Datum]])&lt;&gt;"",(+Tabel22[[#This Row],[Datum]]-DATE(2024,8,27))/7,"")</f>
        <v>33.428571428571431</v>
      </c>
      <c r="C405" s="32">
        <f>IF(TRIM(Tabel22[[#This Row],[Datum]])&lt;&gt;"",Tabel22[[#This Row],[Datum]],"")</f>
        <v>45765</v>
      </c>
      <c r="D405" s="4">
        <v>45765</v>
      </c>
      <c r="F405" s="6" t="s">
        <v>868</v>
      </c>
      <c r="G405" s="5" t="s">
        <v>91</v>
      </c>
    </row>
    <row r="406" spans="1:7" ht="28.5" customHeight="1">
      <c r="A406" s="2">
        <f>IF(TRIM(Tabel22[[#This Row],[Datum]])&lt;&gt;"",WEEKNUM(Tabel22[[#This Row],[Datum]],2),"")</f>
        <v>16</v>
      </c>
      <c r="B406" s="3">
        <f>IF(TRIM(Tabel22[[#This Row],[Datum]])&lt;&gt;"",(+Tabel22[[#This Row],[Datum]]-DATE(2024,8,27))/7,"")</f>
        <v>33.428571428571431</v>
      </c>
      <c r="C406" s="32">
        <f>IF(TRIM(Tabel22[[#This Row],[Datum]])&lt;&gt;"",Tabel22[[#This Row],[Datum]],"")</f>
        <v>45765</v>
      </c>
      <c r="D406" s="4">
        <v>45765</v>
      </c>
      <c r="F406" s="6" t="s">
        <v>869</v>
      </c>
      <c r="G406" s="5" t="s">
        <v>91</v>
      </c>
    </row>
    <row r="407" spans="1:7" ht="28.5" customHeight="1">
      <c r="A407" s="2">
        <f>IF(TRIM(Tabel22[[#This Row],[Datum]])&lt;&gt;"",WEEKNUM(Tabel22[[#This Row],[Datum]],2),"")</f>
        <v>16</v>
      </c>
      <c r="B407" s="3">
        <f>IF(TRIM(Tabel22[[#This Row],[Datum]])&lt;&gt;"",(+Tabel22[[#This Row],[Datum]]-DATE(2024,8,27))/7,"")</f>
        <v>33.428571428571431</v>
      </c>
      <c r="C407" s="32">
        <f>IF(TRIM(Tabel22[[#This Row],[Datum]])&lt;&gt;"",Tabel22[[#This Row],[Datum]],"")</f>
        <v>45765</v>
      </c>
      <c r="D407" s="4">
        <v>45765</v>
      </c>
      <c r="F407" s="6" t="s">
        <v>870</v>
      </c>
      <c r="G407" s="5" t="s">
        <v>91</v>
      </c>
    </row>
    <row r="408" spans="1:7" ht="28.5" customHeight="1">
      <c r="A408" s="2">
        <f>IF(TRIM(Tabel22[[#This Row],[Datum]])&lt;&gt;"",WEEKNUM(Tabel22[[#This Row],[Datum]],2),"")</f>
        <v>16</v>
      </c>
      <c r="B408" s="3">
        <f>IF(TRIM(Tabel22[[#This Row],[Datum]])&lt;&gt;"",(+Tabel22[[#This Row],[Datum]]-DATE(2024,8,27))/7,"")</f>
        <v>33.428571428571431</v>
      </c>
      <c r="C408" s="32">
        <f>IF(TRIM(Tabel22[[#This Row],[Datum]])&lt;&gt;"",Tabel22[[#This Row],[Datum]],"")</f>
        <v>45765</v>
      </c>
      <c r="D408" s="4">
        <v>45765</v>
      </c>
      <c r="F408" s="6" t="s">
        <v>871</v>
      </c>
      <c r="G408" s="5" t="s">
        <v>91</v>
      </c>
    </row>
    <row r="409" spans="1:7" ht="28.5" customHeight="1">
      <c r="A409" s="2">
        <f>IF(TRIM(Tabel22[[#This Row],[Datum]])&lt;&gt;"",WEEKNUM(Tabel22[[#This Row],[Datum]],2),"")</f>
        <v>16</v>
      </c>
      <c r="B409" s="3">
        <f>IF(TRIM(Tabel22[[#This Row],[Datum]])&lt;&gt;"",(+Tabel22[[#This Row],[Datum]]-DATE(2024,8,27))/7,"")</f>
        <v>33.428571428571431</v>
      </c>
      <c r="C409" s="32">
        <f>IF(TRIM(Tabel22[[#This Row],[Datum]])&lt;&gt;"",Tabel22[[#This Row],[Datum]],"")</f>
        <v>45765</v>
      </c>
      <c r="D409" s="4">
        <v>45765</v>
      </c>
      <c r="F409" s="6" t="s">
        <v>872</v>
      </c>
      <c r="G409" s="5" t="s">
        <v>21</v>
      </c>
    </row>
    <row r="410" spans="1:7" ht="28.5" customHeight="1">
      <c r="A410" s="2">
        <f>IF(TRIM(Tabel22[[#This Row],[Datum]])&lt;&gt;"",WEEKNUM(Tabel22[[#This Row],[Datum]],2),"")</f>
        <v>16</v>
      </c>
      <c r="B410" s="3">
        <f>IF(TRIM(Tabel22[[#This Row],[Datum]])&lt;&gt;"",(+Tabel22[[#This Row],[Datum]]-DATE(2024,8,27))/7,"")</f>
        <v>33.428571428571431</v>
      </c>
      <c r="C410" s="32">
        <f>IF(TRIM(Tabel22[[#This Row],[Datum]])&lt;&gt;"",Tabel22[[#This Row],[Datum]],"")</f>
        <v>45765</v>
      </c>
      <c r="D410" s="4">
        <v>45765</v>
      </c>
      <c r="F410" s="6" t="s">
        <v>873</v>
      </c>
      <c r="G410" s="5" t="s">
        <v>91</v>
      </c>
    </row>
    <row r="411" spans="1:7" ht="28.5" customHeight="1">
      <c r="A411" s="2">
        <f>IF(TRIM(Tabel22[[#This Row],[Datum]])&lt;&gt;"",WEEKNUM(Tabel22[[#This Row],[Datum]],2),"")</f>
        <v>17</v>
      </c>
      <c r="B411" s="3">
        <f>IF(TRIM(Tabel22[[#This Row],[Datum]])&lt;&gt;"",(+Tabel22[[#This Row],[Datum]]-DATE(2024,8,27))/7,"")</f>
        <v>33.857142857142854</v>
      </c>
      <c r="C411" s="32">
        <f>IF(TRIM(Tabel22[[#This Row],[Datum]])&lt;&gt;"",Tabel22[[#This Row],[Datum]],"")</f>
        <v>45768</v>
      </c>
      <c r="D411" s="4">
        <v>45768</v>
      </c>
      <c r="F411" s="6" t="s">
        <v>326</v>
      </c>
    </row>
    <row r="412" spans="1:7" ht="28.5" customHeight="1">
      <c r="A412" s="2">
        <f>IF(TRIM(Tabel22[[#This Row],[Datum]])&lt;&gt;"",WEEKNUM(Tabel22[[#This Row],[Datum]],2),"")</f>
        <v>17</v>
      </c>
      <c r="B412" s="3">
        <f>IF(TRIM(Tabel22[[#This Row],[Datum]])&lt;&gt;"",(+Tabel22[[#This Row],[Datum]]-DATE(2024,8,27))/7,"")</f>
        <v>33.857142857142854</v>
      </c>
      <c r="C412" s="32">
        <f>IF(TRIM(Tabel22[[#This Row],[Datum]])&lt;&gt;"",Tabel22[[#This Row],[Datum]],"")</f>
        <v>45768</v>
      </c>
      <c r="D412" s="4">
        <v>45768</v>
      </c>
      <c r="F412" s="6" t="s">
        <v>874</v>
      </c>
      <c r="G412" s="5" t="s">
        <v>21</v>
      </c>
    </row>
    <row r="413" spans="1:7" ht="28.5" customHeight="1">
      <c r="A413" s="2">
        <f>IF(TRIM(Tabel22[[#This Row],[Datum]])&lt;&gt;"",WEEKNUM(Tabel22[[#This Row],[Datum]],2),"")</f>
        <v>17</v>
      </c>
      <c r="B413" s="3">
        <f>IF(TRIM(Tabel22[[#This Row],[Datum]])&lt;&gt;"",(+Tabel22[[#This Row],[Datum]]-DATE(2024,8,27))/7,"")</f>
        <v>34</v>
      </c>
      <c r="C413" s="32">
        <f>IF(TRIM(Tabel22[[#This Row],[Datum]])&lt;&gt;"",Tabel22[[#This Row],[Datum]],"")</f>
        <v>45769</v>
      </c>
      <c r="D413" s="4">
        <v>45769</v>
      </c>
      <c r="F413" s="6" t="s">
        <v>875</v>
      </c>
      <c r="G413" s="5" t="s">
        <v>21</v>
      </c>
    </row>
    <row r="414" spans="1:7" ht="28.5" customHeight="1">
      <c r="A414" s="2">
        <f>IF(TRIM(Tabel22[[#This Row],[Datum]])&lt;&gt;"",WEEKNUM(Tabel22[[#This Row],[Datum]],2),"")</f>
        <v>17</v>
      </c>
      <c r="B414" s="3">
        <f>IF(TRIM(Tabel22[[#This Row],[Datum]])&lt;&gt;"",(+Tabel22[[#This Row],[Datum]]-DATE(2024,8,27))/7,"")</f>
        <v>34.142857142857146</v>
      </c>
      <c r="C414" s="32">
        <f>IF(TRIM(Tabel22[[#This Row],[Datum]])&lt;&gt;"",Tabel22[[#This Row],[Datum]],"")</f>
        <v>45770</v>
      </c>
      <c r="D414" s="4">
        <v>45770</v>
      </c>
      <c r="F414" s="6" t="s">
        <v>875</v>
      </c>
      <c r="G414" s="5" t="s">
        <v>21</v>
      </c>
    </row>
    <row r="415" spans="1:7" ht="28.5" customHeight="1">
      <c r="A415" s="2">
        <f>IF(TRIM(Tabel22[[#This Row],[Datum]])&lt;&gt;"",WEEKNUM(Tabel22[[#This Row],[Datum]],2),"")</f>
        <v>17</v>
      </c>
      <c r="B415" s="3">
        <f>IF(TRIM(Tabel22[[#This Row],[Datum]])&lt;&gt;"",(+Tabel22[[#This Row],[Datum]]-DATE(2024,8,27))/7,"")</f>
        <v>34.285714285714285</v>
      </c>
      <c r="C415" s="32">
        <f>IF(TRIM(Tabel22[[#This Row],[Datum]])&lt;&gt;"",Tabel22[[#This Row],[Datum]],"")</f>
        <v>45771</v>
      </c>
      <c r="D415" s="4">
        <v>45771</v>
      </c>
      <c r="F415" s="6" t="s">
        <v>875</v>
      </c>
      <c r="G415" s="5" t="s">
        <v>21</v>
      </c>
    </row>
    <row r="416" spans="1:7" ht="28.5" customHeight="1">
      <c r="A416" s="2">
        <f>IF(TRIM(Tabel22[[#This Row],[Datum]])&lt;&gt;"",WEEKNUM(Tabel22[[#This Row],[Datum]],2),"")</f>
        <v>17</v>
      </c>
      <c r="B416" s="3">
        <f>IF(TRIM(Tabel22[[#This Row],[Datum]])&lt;&gt;"",(+Tabel22[[#This Row],[Datum]]-DATE(2024,8,27))/7,"")</f>
        <v>34.428571428571431</v>
      </c>
      <c r="C416" s="32">
        <f>IF(TRIM(Tabel22[[#This Row],[Datum]])&lt;&gt;"",Tabel22[[#This Row],[Datum]],"")</f>
        <v>45772</v>
      </c>
      <c r="D416" s="4">
        <v>45772</v>
      </c>
      <c r="F416" s="6" t="s">
        <v>875</v>
      </c>
      <c r="G416" s="5" t="s">
        <v>21</v>
      </c>
    </row>
    <row r="417" spans="1:7" ht="28.5" customHeight="1">
      <c r="A417" s="2">
        <f>IF(TRIM(Tabel22[[#This Row],[Datum]])&lt;&gt;"",WEEKNUM(Tabel22[[#This Row],[Datum]],2),"")</f>
        <v>18</v>
      </c>
      <c r="B417" s="3">
        <f>IF(TRIM(Tabel22[[#This Row],[Datum]])&lt;&gt;"",(+Tabel22[[#This Row],[Datum]]-DATE(2024,8,27))/7,"")</f>
        <v>34.857142857142854</v>
      </c>
      <c r="C417" s="32">
        <f>IF(TRIM(Tabel22[[#This Row],[Datum]])&lt;&gt;"",Tabel22[[#This Row],[Datum]],"")</f>
        <v>45775</v>
      </c>
      <c r="D417" s="4">
        <v>45775</v>
      </c>
      <c r="F417" s="6" t="s">
        <v>338</v>
      </c>
    </row>
    <row r="418" spans="1:7" ht="28.5" customHeight="1">
      <c r="A418" s="2">
        <f>IF(TRIM(Tabel22[[#This Row],[Datum]])&lt;&gt;"",WEEKNUM(Tabel22[[#This Row],[Datum]],2),"")</f>
        <v>18</v>
      </c>
      <c r="B418" s="3">
        <f>IF(TRIM(Tabel22[[#This Row],[Datum]])&lt;&gt;"",(+Tabel22[[#This Row],[Datum]]-DATE(2024,8,27))/7,"")</f>
        <v>34.857142857142854</v>
      </c>
      <c r="C418" s="32">
        <f>IF(TRIM(Tabel22[[#This Row],[Datum]])&lt;&gt;"",Tabel22[[#This Row],[Datum]],"")</f>
        <v>45775</v>
      </c>
      <c r="D418" s="4">
        <v>45775</v>
      </c>
      <c r="F418" s="6" t="s">
        <v>876</v>
      </c>
      <c r="G418" s="5" t="s">
        <v>21</v>
      </c>
    </row>
    <row r="419" spans="1:7" ht="28.5" customHeight="1">
      <c r="A419" s="2">
        <f>IF(TRIM(Tabel22[[#This Row],[Datum]])&lt;&gt;"",WEEKNUM(Tabel22[[#This Row],[Datum]],2),"")</f>
        <v>18</v>
      </c>
      <c r="B419" s="3">
        <f>IF(TRIM(Tabel22[[#This Row],[Datum]])&lt;&gt;"",(+Tabel22[[#This Row],[Datum]]-DATE(2024,8,27))/7,"")</f>
        <v>35</v>
      </c>
      <c r="C419" s="32">
        <f>IF(TRIM(Tabel22[[#This Row],[Datum]])&lt;&gt;"",Tabel22[[#This Row],[Datum]],"")</f>
        <v>45776</v>
      </c>
      <c r="D419" s="4">
        <v>45776</v>
      </c>
      <c r="F419" s="6" t="s">
        <v>876</v>
      </c>
      <c r="G419" s="5" t="s">
        <v>21</v>
      </c>
    </row>
    <row r="420" spans="1:7" ht="28.5" customHeight="1">
      <c r="A420" s="2">
        <f>IF(TRIM(Tabel22[[#This Row],[Datum]])&lt;&gt;"",WEEKNUM(Tabel22[[#This Row],[Datum]],2),"")</f>
        <v>18</v>
      </c>
      <c r="B420" s="3">
        <f>IF(TRIM(Tabel22[[#This Row],[Datum]])&lt;&gt;"",(+Tabel22[[#This Row],[Datum]]-DATE(2024,8,27))/7,"")</f>
        <v>35.142857142857146</v>
      </c>
      <c r="C420" s="32">
        <f>IF(TRIM(Tabel22[[#This Row],[Datum]])&lt;&gt;"",Tabel22[[#This Row],[Datum]],"")</f>
        <v>45777</v>
      </c>
      <c r="D420" s="4">
        <v>45777</v>
      </c>
      <c r="F420" s="6" t="s">
        <v>876</v>
      </c>
      <c r="G420" s="5" t="s">
        <v>21</v>
      </c>
    </row>
    <row r="421" spans="1:7" ht="28.5" customHeight="1">
      <c r="A421" s="2">
        <f>IF(TRIM(Tabel22[[#This Row],[Datum]])&lt;&gt;"",WEEKNUM(Tabel22[[#This Row],[Datum]],2),"")</f>
        <v>18</v>
      </c>
      <c r="B421" s="3">
        <f>IF(TRIM(Tabel22[[#This Row],[Datum]])&lt;&gt;"",(+Tabel22[[#This Row],[Datum]]-DATE(2024,8,27))/7,"")</f>
        <v>35.285714285714285</v>
      </c>
      <c r="C421" s="32">
        <f>IF(TRIM(Tabel22[[#This Row],[Datum]])&lt;&gt;"",Tabel22[[#This Row],[Datum]],"")</f>
        <v>45778</v>
      </c>
      <c r="D421" s="4">
        <v>45778</v>
      </c>
      <c r="F421" s="6" t="s">
        <v>877</v>
      </c>
      <c r="G421" s="5" t="s">
        <v>91</v>
      </c>
    </row>
    <row r="422" spans="1:7" ht="28.5" customHeight="1">
      <c r="A422" s="2">
        <f>IF(TRIM(Tabel22[[#This Row],[Datum]])&lt;&gt;"",WEEKNUM(Tabel22[[#This Row],[Datum]],2),"")</f>
        <v>18</v>
      </c>
      <c r="B422" s="3">
        <f>IF(TRIM(Tabel22[[#This Row],[Datum]])&lt;&gt;"",(+Tabel22[[#This Row],[Datum]]-DATE(2024,8,27))/7,"")</f>
        <v>35.285714285714285</v>
      </c>
      <c r="C422" s="32">
        <f>IF(TRIM(Tabel22[[#This Row],[Datum]])&lt;&gt;"",Tabel22[[#This Row],[Datum]],"")</f>
        <v>45778</v>
      </c>
      <c r="D422" s="4">
        <v>45778</v>
      </c>
      <c r="F422" s="6" t="s">
        <v>876</v>
      </c>
      <c r="G422" s="5" t="s">
        <v>21</v>
      </c>
    </row>
    <row r="423" spans="1:7" ht="28.5" customHeight="1">
      <c r="A423" s="2">
        <f>IF(TRIM(Tabel22[[#This Row],[Datum]])&lt;&gt;"",WEEKNUM(Tabel22[[#This Row],[Datum]],2),"")</f>
        <v>18</v>
      </c>
      <c r="B423" s="3">
        <f>IF(TRIM(Tabel22[[#This Row],[Datum]])&lt;&gt;"",(+Tabel22[[#This Row],[Datum]]-DATE(2024,8,27))/7,"")</f>
        <v>35.428571428571431</v>
      </c>
      <c r="C423" s="32">
        <f>IF(TRIM(Tabel22[[#This Row],[Datum]])&lt;&gt;"",Tabel22[[#This Row],[Datum]],"")</f>
        <v>45779</v>
      </c>
      <c r="D423" s="4">
        <v>45779</v>
      </c>
      <c r="F423" s="6" t="s">
        <v>876</v>
      </c>
      <c r="G423" s="5" t="s">
        <v>21</v>
      </c>
    </row>
    <row r="424" spans="1:7" ht="28.5" customHeight="1">
      <c r="A424" s="2">
        <f>IF(TRIM(Tabel22[[#This Row],[Datum]])&lt;&gt;"",WEEKNUM(Tabel22[[#This Row],[Datum]],2),"")</f>
        <v>18</v>
      </c>
      <c r="B424" s="3">
        <f>IF(TRIM(Tabel22[[#This Row],[Datum]])&lt;&gt;"",(+Tabel22[[#This Row],[Datum]]-DATE(2024,8,27))/7,"")</f>
        <v>35.428571428571431</v>
      </c>
      <c r="C424" s="32">
        <f>IF(TRIM(Tabel22[[#This Row],[Datum]])&lt;&gt;"",Tabel22[[#This Row],[Datum]],"")</f>
        <v>45779</v>
      </c>
      <c r="D424" s="4">
        <v>45779</v>
      </c>
      <c r="F424" s="6" t="s">
        <v>878</v>
      </c>
      <c r="G424" s="5" t="s">
        <v>91</v>
      </c>
    </row>
    <row r="425" spans="1:7" ht="28.5" customHeight="1">
      <c r="A425" s="2">
        <f>IF(TRIM(Tabel22[[#This Row],[Datum]])&lt;&gt;"",WEEKNUM(Tabel22[[#This Row],[Datum]],2),"")</f>
        <v>19</v>
      </c>
      <c r="B425" s="3">
        <f>IF(TRIM(Tabel22[[#This Row],[Datum]])&lt;&gt;"",(+Tabel22[[#This Row],[Datum]]-DATE(2024,8,27))/7,"")</f>
        <v>35.857142857142854</v>
      </c>
      <c r="C425" s="32">
        <f>IF(TRIM(Tabel22[[#This Row],[Datum]])&lt;&gt;"",Tabel22[[#This Row],[Datum]],"")</f>
        <v>45782</v>
      </c>
      <c r="D425" s="4">
        <v>45782</v>
      </c>
      <c r="F425" s="6" t="s">
        <v>341</v>
      </c>
    </row>
    <row r="426" spans="1:7" ht="28.5" customHeight="1">
      <c r="A426" s="14">
        <f>IF(TRIM(Tabel22[[#This Row],[Datum]])&lt;&gt;"",WEEKNUM(Tabel22[[#This Row],[Datum]],2),"")</f>
        <v>19</v>
      </c>
      <c r="B426" s="15">
        <f>IF(TRIM(Tabel22[[#This Row],[Datum]])&lt;&gt;"",(+Tabel22[[#This Row],[Datum]]-DATE(2024,8,27))/7,"")</f>
        <v>35.857142857142854</v>
      </c>
      <c r="C426" s="33">
        <f>IF(TRIM(Tabel22[[#This Row],[Datum]])&lt;&gt;"",Tabel22[[#This Row],[Datum]],"")</f>
        <v>45782</v>
      </c>
      <c r="D426" s="16">
        <v>45782</v>
      </c>
      <c r="E426" s="13"/>
      <c r="F426" s="17" t="s">
        <v>879</v>
      </c>
      <c r="G426" s="13" t="s">
        <v>91</v>
      </c>
    </row>
    <row r="427" spans="1:7" ht="28.5" customHeight="1">
      <c r="A427" s="2">
        <f>IF(TRIM(Tabel22[[#This Row],[Datum]])&lt;&gt;"",WEEKNUM(Tabel22[[#This Row],[Datum]],2),"")</f>
        <v>19</v>
      </c>
      <c r="B427" s="3">
        <f>IF(TRIM(Tabel22[[#This Row],[Datum]])&lt;&gt;"",(+Tabel22[[#This Row],[Datum]]-DATE(2024,8,27))/7,"")</f>
        <v>35.857142857142854</v>
      </c>
      <c r="C427" s="32">
        <f>IF(TRIM(Tabel22[[#This Row],[Datum]])&lt;&gt;"",Tabel22[[#This Row],[Datum]],"")</f>
        <v>45782</v>
      </c>
      <c r="D427" s="4">
        <v>45782</v>
      </c>
      <c r="F427" s="6" t="s">
        <v>880</v>
      </c>
      <c r="G427" s="5" t="s">
        <v>21</v>
      </c>
    </row>
    <row r="428" spans="1:7" ht="28.5" customHeight="1">
      <c r="A428" s="2">
        <f>IF(TRIM(Tabel22[[#This Row],[Datum]])&lt;&gt;"",WEEKNUM(Tabel22[[#This Row],[Datum]],2),"")</f>
        <v>19</v>
      </c>
      <c r="B428" s="3">
        <f>IF(TRIM(Tabel22[[#This Row],[Datum]])&lt;&gt;"",(+Tabel22[[#This Row],[Datum]]-DATE(2024,8,27))/7,"")</f>
        <v>35.857142857142854</v>
      </c>
      <c r="C428" s="32">
        <f>IF(TRIM(Tabel22[[#This Row],[Datum]])&lt;&gt;"",Tabel22[[#This Row],[Datum]],"")</f>
        <v>45782</v>
      </c>
      <c r="D428" s="4">
        <v>45782</v>
      </c>
      <c r="F428" s="6" t="s">
        <v>881</v>
      </c>
      <c r="G428" s="5" t="s">
        <v>91</v>
      </c>
    </row>
    <row r="429" spans="1:7" ht="28.5" customHeight="1">
      <c r="A429" s="2">
        <f>IF(TRIM(Tabel22[[#This Row],[Datum]])&lt;&gt;"",WEEKNUM(Tabel22[[#This Row],[Datum]],2),"")</f>
        <v>19</v>
      </c>
      <c r="B429" s="3">
        <f>IF(TRIM(Tabel22[[#This Row],[Datum]])&lt;&gt;"",(+Tabel22[[#This Row],[Datum]]-DATE(2024,8,27))/7,"")</f>
        <v>36</v>
      </c>
      <c r="C429" s="32">
        <f>IF(TRIM(Tabel22[[#This Row],[Datum]])&lt;&gt;"",Tabel22[[#This Row],[Datum]],"")</f>
        <v>45783</v>
      </c>
      <c r="D429" s="4">
        <v>45783</v>
      </c>
      <c r="F429" s="6" t="s">
        <v>882</v>
      </c>
      <c r="G429" s="5" t="s">
        <v>91</v>
      </c>
    </row>
    <row r="430" spans="1:7" ht="28.5" customHeight="1">
      <c r="A430" s="2">
        <f>IF(TRIM(Tabel22[[#This Row],[Datum]])&lt;&gt;"",WEEKNUM(Tabel22[[#This Row],[Datum]],2),"")</f>
        <v>19</v>
      </c>
      <c r="B430" s="3">
        <f>IF(TRIM(Tabel22[[#This Row],[Datum]])&lt;&gt;"",(+Tabel22[[#This Row],[Datum]]-DATE(2024,8,27))/7,"")</f>
        <v>36</v>
      </c>
      <c r="C430" s="32">
        <f>IF(TRIM(Tabel22[[#This Row],[Datum]])&lt;&gt;"",Tabel22[[#This Row],[Datum]],"")</f>
        <v>45783</v>
      </c>
      <c r="D430" s="4">
        <v>45783</v>
      </c>
      <c r="F430" s="6" t="s">
        <v>865</v>
      </c>
      <c r="G430" s="5" t="s">
        <v>91</v>
      </c>
    </row>
    <row r="431" spans="1:7" ht="28.5" customHeight="1">
      <c r="A431" s="2">
        <f>IF(TRIM(Tabel22[[#This Row],[Datum]])&lt;&gt;"",WEEKNUM(Tabel22[[#This Row],[Datum]],2),"")</f>
        <v>19</v>
      </c>
      <c r="B431" s="3">
        <f>IF(TRIM(Tabel22[[#This Row],[Datum]])&lt;&gt;"",(+Tabel22[[#This Row],[Datum]]-DATE(2024,8,27))/7,"")</f>
        <v>36</v>
      </c>
      <c r="C431" s="32">
        <f>IF(TRIM(Tabel22[[#This Row],[Datum]])&lt;&gt;"",Tabel22[[#This Row],[Datum]],"")</f>
        <v>45783</v>
      </c>
      <c r="D431" s="4">
        <v>45783</v>
      </c>
      <c r="F431" s="6" t="s">
        <v>883</v>
      </c>
      <c r="G431" s="5" t="s">
        <v>91</v>
      </c>
    </row>
    <row r="432" spans="1:7" ht="28.5" customHeight="1">
      <c r="A432" s="2">
        <f>IF(TRIM(Tabel22[[#This Row],[Datum]])&lt;&gt;"",WEEKNUM(Tabel22[[#This Row],[Datum]],2),"")</f>
        <v>19</v>
      </c>
      <c r="B432" s="3">
        <f>IF(TRIM(Tabel22[[#This Row],[Datum]])&lt;&gt;"",(+Tabel22[[#This Row],[Datum]]-DATE(2024,8,27))/7,"")</f>
        <v>36</v>
      </c>
      <c r="C432" s="32">
        <f>IF(TRIM(Tabel22[[#This Row],[Datum]])&lt;&gt;"",Tabel22[[#This Row],[Datum]],"")</f>
        <v>45783</v>
      </c>
      <c r="D432" s="4">
        <v>45783</v>
      </c>
      <c r="F432" s="6" t="s">
        <v>884</v>
      </c>
    </row>
    <row r="433" spans="1:7" ht="28.5" customHeight="1">
      <c r="A433" s="2">
        <f>IF(TRIM(Tabel22[[#This Row],[Datum]])&lt;&gt;"",WEEKNUM(Tabel22[[#This Row],[Datum]],2),"")</f>
        <v>19</v>
      </c>
      <c r="B433" s="3">
        <f>IF(TRIM(Tabel22[[#This Row],[Datum]])&lt;&gt;"",(+Tabel22[[#This Row],[Datum]]-DATE(2024,8,27))/7,"")</f>
        <v>36</v>
      </c>
      <c r="C433" s="32">
        <f>IF(TRIM(Tabel22[[#This Row],[Datum]])&lt;&gt;"",Tabel22[[#This Row],[Datum]],"")</f>
        <v>45783</v>
      </c>
      <c r="D433" s="4">
        <v>45783</v>
      </c>
      <c r="F433" s="6" t="s">
        <v>885</v>
      </c>
      <c r="G433" s="5" t="s">
        <v>91</v>
      </c>
    </row>
    <row r="434" spans="1:7" ht="28.5" customHeight="1">
      <c r="A434" s="2">
        <f>IF(TRIM(Tabel22[[#This Row],[Datum]])&lt;&gt;"",WEEKNUM(Tabel22[[#This Row],[Datum]],2),"")</f>
        <v>19</v>
      </c>
      <c r="B434" s="3">
        <f>IF(TRIM(Tabel22[[#This Row],[Datum]])&lt;&gt;"",(+Tabel22[[#This Row],[Datum]]-DATE(2024,8,27))/7,"")</f>
        <v>36</v>
      </c>
      <c r="C434" s="32">
        <f>IF(TRIM(Tabel22[[#This Row],[Datum]])&lt;&gt;"",Tabel22[[#This Row],[Datum]],"")</f>
        <v>45783</v>
      </c>
      <c r="D434" s="4">
        <v>45783</v>
      </c>
      <c r="F434" s="6" t="s">
        <v>886</v>
      </c>
      <c r="G434" s="5" t="s">
        <v>91</v>
      </c>
    </row>
    <row r="435" spans="1:7" ht="28.5" customHeight="1">
      <c r="A435" s="2">
        <f>IF(TRIM(Tabel22[[#This Row],[Datum]])&lt;&gt;"",WEEKNUM(Tabel22[[#This Row],[Datum]],2),"")</f>
        <v>19</v>
      </c>
      <c r="B435" s="3">
        <f>IF(TRIM(Tabel22[[#This Row],[Datum]])&lt;&gt;"",(+Tabel22[[#This Row],[Datum]]-DATE(2024,8,27))/7,"")</f>
        <v>36</v>
      </c>
      <c r="C435" s="32">
        <f>IF(TRIM(Tabel22[[#This Row],[Datum]])&lt;&gt;"",Tabel22[[#This Row],[Datum]],"")</f>
        <v>45783</v>
      </c>
      <c r="D435" s="4">
        <v>45783</v>
      </c>
      <c r="F435" s="6" t="s">
        <v>887</v>
      </c>
      <c r="G435" s="5" t="s">
        <v>91</v>
      </c>
    </row>
    <row r="436" spans="1:7" ht="28.5" customHeight="1">
      <c r="A436" s="2">
        <f>IF(TRIM(Tabel22[[#This Row],[Datum]])&lt;&gt;"",WEEKNUM(Tabel22[[#This Row],[Datum]],2),"")</f>
        <v>19</v>
      </c>
      <c r="B436" s="3">
        <f>IF(TRIM(Tabel22[[#This Row],[Datum]])&lt;&gt;"",(+Tabel22[[#This Row],[Datum]]-DATE(2024,8,27))/7,"")</f>
        <v>36.142857142857146</v>
      </c>
      <c r="C436" s="32">
        <f>IF(TRIM(Tabel22[[#This Row],[Datum]])&lt;&gt;"",Tabel22[[#This Row],[Datum]],"")</f>
        <v>45784</v>
      </c>
      <c r="D436" s="4">
        <v>45784</v>
      </c>
      <c r="F436" s="6" t="s">
        <v>888</v>
      </c>
      <c r="G436" s="5" t="s">
        <v>91</v>
      </c>
    </row>
    <row r="437" spans="1:7" ht="28.5" customHeight="1">
      <c r="A437" s="2">
        <f>IF(TRIM(Tabel22[[#This Row],[Datum]])&lt;&gt;"",WEEKNUM(Tabel22[[#This Row],[Datum]],2),"")</f>
        <v>19</v>
      </c>
      <c r="B437" s="3">
        <f>IF(TRIM(Tabel22[[#This Row],[Datum]])&lt;&gt;"",(+Tabel22[[#This Row],[Datum]]-DATE(2024,8,27))/7,"")</f>
        <v>36.142857142857146</v>
      </c>
      <c r="C437" s="32">
        <f>IF(TRIM(Tabel22[[#This Row],[Datum]])&lt;&gt;"",Tabel22[[#This Row],[Datum]],"")</f>
        <v>45784</v>
      </c>
      <c r="D437" s="4">
        <v>45784</v>
      </c>
      <c r="F437" s="6" t="s">
        <v>865</v>
      </c>
      <c r="G437" s="5" t="s">
        <v>91</v>
      </c>
    </row>
    <row r="438" spans="1:7" ht="28.5" customHeight="1">
      <c r="A438" s="2">
        <f>IF(TRIM(Tabel22[[#This Row],[Datum]])&lt;&gt;"",WEEKNUM(Tabel22[[#This Row],[Datum]],2),"")</f>
        <v>19</v>
      </c>
      <c r="B438" s="3">
        <f>IF(TRIM(Tabel22[[#This Row],[Datum]])&lt;&gt;"",(+Tabel22[[#This Row],[Datum]]-DATE(2024,8,27))/7,"")</f>
        <v>36.142857142857146</v>
      </c>
      <c r="C438" s="32">
        <f>IF(TRIM(Tabel22[[#This Row],[Datum]])&lt;&gt;"",Tabel22[[#This Row],[Datum]],"")</f>
        <v>45784</v>
      </c>
      <c r="D438" s="4">
        <v>45784</v>
      </c>
      <c r="F438" s="6" t="s">
        <v>889</v>
      </c>
      <c r="G438" s="5" t="s">
        <v>91</v>
      </c>
    </row>
    <row r="439" spans="1:7" ht="28.5" customHeight="1">
      <c r="A439" s="2">
        <f>IF(TRIM(Tabel22[[#This Row],[Datum]])&lt;&gt;"",WEEKNUM(Tabel22[[#This Row],[Datum]],2),"")</f>
        <v>19</v>
      </c>
      <c r="B439" s="3">
        <f>IF(TRIM(Tabel22[[#This Row],[Datum]])&lt;&gt;"",(+Tabel22[[#This Row],[Datum]]-DATE(2024,8,27))/7,"")</f>
        <v>36.285714285714285</v>
      </c>
      <c r="C439" s="32">
        <f>IF(TRIM(Tabel22[[#This Row],[Datum]])&lt;&gt;"",Tabel22[[#This Row],[Datum]],"")</f>
        <v>45785</v>
      </c>
      <c r="D439" s="4">
        <v>45785</v>
      </c>
      <c r="F439" s="6" t="s">
        <v>890</v>
      </c>
      <c r="G439" s="5" t="s">
        <v>91</v>
      </c>
    </row>
    <row r="440" spans="1:7" ht="28.5" customHeight="1">
      <c r="A440" s="2">
        <f>IF(TRIM(Tabel22[[#This Row],[Datum]])&lt;&gt;"",WEEKNUM(Tabel22[[#This Row],[Datum]],2),"")</f>
        <v>19</v>
      </c>
      <c r="B440" s="3">
        <f>IF(TRIM(Tabel22[[#This Row],[Datum]])&lt;&gt;"",(+Tabel22[[#This Row],[Datum]]-DATE(2024,8,27))/7,"")</f>
        <v>36.285714285714285</v>
      </c>
      <c r="C440" s="32">
        <f>IF(TRIM(Tabel22[[#This Row],[Datum]])&lt;&gt;"",Tabel22[[#This Row],[Datum]],"")</f>
        <v>45785</v>
      </c>
      <c r="D440" s="4">
        <v>45785</v>
      </c>
      <c r="F440" s="6" t="s">
        <v>865</v>
      </c>
      <c r="G440" s="5" t="s">
        <v>91</v>
      </c>
    </row>
    <row r="441" spans="1:7" ht="28.5" customHeight="1">
      <c r="A441" s="2">
        <f>IF(TRIM(Tabel22[[#This Row],[Datum]])&lt;&gt;"",WEEKNUM(Tabel22[[#This Row],[Datum]],2),"")</f>
        <v>19</v>
      </c>
      <c r="B441" s="3">
        <f>IF(TRIM(Tabel22[[#This Row],[Datum]])&lt;&gt;"",(+Tabel22[[#This Row],[Datum]]-DATE(2024,8,27))/7,"")</f>
        <v>36.285714285714285</v>
      </c>
      <c r="C441" s="32">
        <f>IF(TRIM(Tabel22[[#This Row],[Datum]])&lt;&gt;"",Tabel22[[#This Row],[Datum]],"")</f>
        <v>45785</v>
      </c>
      <c r="D441" s="4">
        <v>45785</v>
      </c>
      <c r="F441" s="6" t="s">
        <v>891</v>
      </c>
      <c r="G441" s="5" t="s">
        <v>91</v>
      </c>
    </row>
    <row r="442" spans="1:7" ht="28.5" customHeight="1">
      <c r="A442" s="2">
        <f>IF(TRIM(Tabel22[[#This Row],[Datum]])&lt;&gt;"",WEEKNUM(Tabel22[[#This Row],[Datum]],2),"")</f>
        <v>19</v>
      </c>
      <c r="B442" s="3">
        <f>IF(TRIM(Tabel22[[#This Row],[Datum]])&lt;&gt;"",(+Tabel22[[#This Row],[Datum]]-DATE(2024,8,27))/7,"")</f>
        <v>36.428571428571431</v>
      </c>
      <c r="C442" s="32">
        <f>IF(TRIM(Tabel22[[#This Row],[Datum]])&lt;&gt;"",Tabel22[[#This Row],[Datum]],"")</f>
        <v>45786</v>
      </c>
      <c r="D442" s="4">
        <v>45786</v>
      </c>
      <c r="F442" s="6" t="s">
        <v>385</v>
      </c>
      <c r="G442" s="5" t="s">
        <v>21</v>
      </c>
    </row>
    <row r="443" spans="1:7" ht="28.5" customHeight="1">
      <c r="A443" s="2">
        <f>IF(TRIM(Tabel22[[#This Row],[Datum]])&lt;&gt;"",WEEKNUM(Tabel22[[#This Row],[Datum]],2),"")</f>
        <v>19</v>
      </c>
      <c r="B443" s="3">
        <f>IF(TRIM(Tabel22[[#This Row],[Datum]])&lt;&gt;"",(+Tabel22[[#This Row],[Datum]]-DATE(2024,8,27))/7,"")</f>
        <v>36.428571428571431</v>
      </c>
      <c r="C443" s="32">
        <f>IF(TRIM(Tabel22[[#This Row],[Datum]])&lt;&gt;"",Tabel22[[#This Row],[Datum]],"")</f>
        <v>45786</v>
      </c>
      <c r="D443" s="4">
        <v>45786</v>
      </c>
      <c r="F443" s="6" t="s">
        <v>402</v>
      </c>
      <c r="G443" s="5" t="s">
        <v>21</v>
      </c>
    </row>
    <row r="444" spans="1:7" ht="28.5" customHeight="1">
      <c r="A444" s="2">
        <f>IF(TRIM(Tabel22[[#This Row],[Datum]])&lt;&gt;"",WEEKNUM(Tabel22[[#This Row],[Datum]],2),"")</f>
        <v>19</v>
      </c>
      <c r="B444" s="3">
        <f>IF(TRIM(Tabel22[[#This Row],[Datum]])&lt;&gt;"",(+Tabel22[[#This Row],[Datum]]-DATE(2024,8,27))/7,"")</f>
        <v>36.428571428571431</v>
      </c>
      <c r="C444" s="32">
        <f>IF(TRIM(Tabel22[[#This Row],[Datum]])&lt;&gt;"",Tabel22[[#This Row],[Datum]],"")</f>
        <v>45786</v>
      </c>
      <c r="D444" s="4">
        <v>45786</v>
      </c>
      <c r="F444" s="6" t="s">
        <v>370</v>
      </c>
      <c r="G444" s="5" t="s">
        <v>21</v>
      </c>
    </row>
    <row r="445" spans="1:7" ht="28.5" customHeight="1">
      <c r="A445" s="2">
        <f>IF(TRIM(Tabel22[[#This Row],[Datum]])&lt;&gt;"",WEEKNUM(Tabel22[[#This Row],[Datum]],2),"")</f>
        <v>19</v>
      </c>
      <c r="B445" s="3">
        <f>IF(TRIM(Tabel22[[#This Row],[Datum]])&lt;&gt;"",(+Tabel22[[#This Row],[Datum]]-DATE(2024,8,27))/7,"")</f>
        <v>36.428571428571431</v>
      </c>
      <c r="C445" s="32">
        <f>IF(TRIM(Tabel22[[#This Row],[Datum]])&lt;&gt;"",Tabel22[[#This Row],[Datum]],"")</f>
        <v>45786</v>
      </c>
      <c r="D445" s="4">
        <v>45786</v>
      </c>
      <c r="F445" s="6" t="s">
        <v>891</v>
      </c>
      <c r="G445" s="5" t="s">
        <v>91</v>
      </c>
    </row>
    <row r="446" spans="1:7" ht="28.5" customHeight="1">
      <c r="A446" s="2">
        <f>IF(TRIM(Tabel22[[#This Row],[Datum]])&lt;&gt;"",WEEKNUM(Tabel22[[#This Row],[Datum]],2),"")</f>
        <v>19</v>
      </c>
      <c r="B446" s="3">
        <f>IF(TRIM(Tabel22[[#This Row],[Datum]])&lt;&gt;"",(+Tabel22[[#This Row],[Datum]]-DATE(2024,8,27))/7,"")</f>
        <v>36.428571428571431</v>
      </c>
      <c r="C446" s="32">
        <f>IF(TRIM(Tabel22[[#This Row],[Datum]])&lt;&gt;"",Tabel22[[#This Row],[Datum]],"")</f>
        <v>45786</v>
      </c>
      <c r="D446" s="4">
        <v>45786</v>
      </c>
      <c r="F446" s="6" t="s">
        <v>892</v>
      </c>
      <c r="G446" s="5" t="s">
        <v>91</v>
      </c>
    </row>
    <row r="447" spans="1:7" ht="28.5" customHeight="1">
      <c r="A447" s="2">
        <f>IF(TRIM(Tabel22[[#This Row],[Datum]])&lt;&gt;"",WEEKNUM(Tabel22[[#This Row],[Datum]],2),"")</f>
        <v>19</v>
      </c>
      <c r="B447" s="3">
        <f>IF(TRIM(Tabel22[[#This Row],[Datum]])&lt;&gt;"",(+Tabel22[[#This Row],[Datum]]-DATE(2024,8,27))/7,"")</f>
        <v>36.428571428571431</v>
      </c>
      <c r="C447" s="32">
        <f>IF(TRIM(Tabel22[[#This Row],[Datum]])&lt;&gt;"",Tabel22[[#This Row],[Datum]],"")</f>
        <v>45786</v>
      </c>
      <c r="D447" s="4">
        <v>45786</v>
      </c>
      <c r="F447" s="6" t="s">
        <v>893</v>
      </c>
      <c r="G447" s="5" t="s">
        <v>91</v>
      </c>
    </row>
    <row r="448" spans="1:7" ht="28.5" customHeight="1">
      <c r="A448" s="2">
        <f>IF(TRIM(Tabel22[[#This Row],[Datum]])&lt;&gt;"",WEEKNUM(Tabel22[[#This Row],[Datum]],2),"")</f>
        <v>19</v>
      </c>
      <c r="B448" s="3">
        <f>IF(TRIM(Tabel22[[#This Row],[Datum]])&lt;&gt;"",(+Tabel22[[#This Row],[Datum]]-DATE(2024,8,27))/7,"")</f>
        <v>36.571428571428569</v>
      </c>
      <c r="C448" s="32">
        <f>IF(TRIM(Tabel22[[#This Row],[Datum]])&lt;&gt;"",Tabel22[[#This Row],[Datum]],"")</f>
        <v>45787</v>
      </c>
      <c r="D448" s="4">
        <v>45787</v>
      </c>
      <c r="F448" s="6" t="s">
        <v>894</v>
      </c>
      <c r="G448" s="5" t="s">
        <v>91</v>
      </c>
    </row>
    <row r="449" spans="1:7" ht="28.5" customHeight="1">
      <c r="A449" s="2">
        <f>IF(TRIM(Tabel22[[#This Row],[Datum]])&lt;&gt;"",WEEKNUM(Tabel22[[#This Row],[Datum]],2),"")</f>
        <v>19</v>
      </c>
      <c r="B449" s="3">
        <f>IF(TRIM(Tabel22[[#This Row],[Datum]])&lt;&gt;"",(+Tabel22[[#This Row],[Datum]]-DATE(2024,8,27))/7,"")</f>
        <v>36.571428571428569</v>
      </c>
      <c r="C449" s="32">
        <f>IF(TRIM(Tabel22[[#This Row],[Datum]])&lt;&gt;"",Tabel22[[#This Row],[Datum]],"")</f>
        <v>45787</v>
      </c>
      <c r="D449" s="4">
        <v>45787</v>
      </c>
      <c r="F449" s="6" t="s">
        <v>895</v>
      </c>
      <c r="G449" s="5" t="s">
        <v>91</v>
      </c>
    </row>
    <row r="450" spans="1:7" ht="28.5" customHeight="1">
      <c r="A450" s="2">
        <f>IF(TRIM(Tabel22[[#This Row],[Datum]])&lt;&gt;"",WEEKNUM(Tabel22[[#This Row],[Datum]],2),"")</f>
        <v>20</v>
      </c>
      <c r="B450" s="3">
        <f>IF(TRIM(Tabel22[[#This Row],[Datum]])&lt;&gt;"",(+Tabel22[[#This Row],[Datum]]-DATE(2024,8,27))/7,"")</f>
        <v>36.857142857142854</v>
      </c>
      <c r="C450" s="32">
        <f>IF(TRIM(Tabel22[[#This Row],[Datum]])&lt;&gt;"",Tabel22[[#This Row],[Datum]],"")</f>
        <v>45789</v>
      </c>
      <c r="D450" s="4">
        <v>45789</v>
      </c>
      <c r="F450" s="6" t="s">
        <v>357</v>
      </c>
    </row>
    <row r="451" spans="1:7" ht="28.5" customHeight="1">
      <c r="A451" s="14">
        <f>IF(TRIM(Tabel22[[#This Row],[Datum]])&lt;&gt;"",WEEKNUM(Tabel22[[#This Row],[Datum]],2),"")</f>
        <v>20</v>
      </c>
      <c r="B451" s="15">
        <f>IF(TRIM(Tabel22[[#This Row],[Datum]])&lt;&gt;"",(+Tabel22[[#This Row],[Datum]]-DATE(2024,8,27))/7,"")</f>
        <v>36.857142857142854</v>
      </c>
      <c r="C451" s="33">
        <f>IF(TRIM(Tabel22[[#This Row],[Datum]])&lt;&gt;"",Tabel22[[#This Row],[Datum]],"")</f>
        <v>45789</v>
      </c>
      <c r="D451" s="16">
        <v>45789</v>
      </c>
      <c r="E451" s="13"/>
      <c r="F451" s="22" t="s">
        <v>896</v>
      </c>
      <c r="G451" s="13" t="s">
        <v>91</v>
      </c>
    </row>
    <row r="452" spans="1:7" ht="28.5" customHeight="1">
      <c r="A452" s="2">
        <f>IF(TRIM(Tabel22[[#This Row],[Datum]])&lt;&gt;"",WEEKNUM(Tabel22[[#This Row],[Datum]],2),"")</f>
        <v>20</v>
      </c>
      <c r="B452" s="3">
        <f>IF(TRIM(Tabel22[[#This Row],[Datum]])&lt;&gt;"",(+Tabel22[[#This Row],[Datum]]-DATE(2024,8,27))/7,"")</f>
        <v>36.857142857142854</v>
      </c>
      <c r="C452" s="32">
        <f>IF(TRIM(Tabel22[[#This Row],[Datum]])&lt;&gt;"",Tabel22[[#This Row],[Datum]],"")</f>
        <v>45789</v>
      </c>
      <c r="D452" s="4">
        <v>45789</v>
      </c>
      <c r="F452" s="6" t="s">
        <v>897</v>
      </c>
      <c r="G452" s="5" t="s">
        <v>21</v>
      </c>
    </row>
    <row r="453" spans="1:7" ht="28.5" customHeight="1">
      <c r="A453" s="2">
        <f>IF(TRIM(Tabel22[[#This Row],[Datum]])&lt;&gt;"",WEEKNUM(Tabel22[[#This Row],[Datum]],2),"")</f>
        <v>20</v>
      </c>
      <c r="B453" s="3">
        <f>IF(TRIM(Tabel22[[#This Row],[Datum]])&lt;&gt;"",(+Tabel22[[#This Row],[Datum]]-DATE(2024,8,27))/7,"")</f>
        <v>36.857142857142854</v>
      </c>
      <c r="C453" s="32">
        <f>IF(TRIM(Tabel22[[#This Row],[Datum]])&lt;&gt;"",Tabel22[[#This Row],[Datum]],"")</f>
        <v>45789</v>
      </c>
      <c r="D453" s="4">
        <v>45789</v>
      </c>
      <c r="F453" s="6" t="s">
        <v>388</v>
      </c>
      <c r="G453" s="5" t="s">
        <v>21</v>
      </c>
    </row>
    <row r="454" spans="1:7" ht="28.5" customHeight="1">
      <c r="A454" s="2">
        <f>IF(TRIM(Tabel22[[#This Row],[Datum]])&lt;&gt;"",WEEKNUM(Tabel22[[#This Row],[Datum]],2),"")</f>
        <v>20</v>
      </c>
      <c r="B454" s="3">
        <f>IF(TRIM(Tabel22[[#This Row],[Datum]])&lt;&gt;"",(+Tabel22[[#This Row],[Datum]]-DATE(2024,8,27))/7,"")</f>
        <v>36.857142857142854</v>
      </c>
      <c r="C454" s="32">
        <f>IF(TRIM(Tabel22[[#This Row],[Datum]])&lt;&gt;"",Tabel22[[#This Row],[Datum]],"")</f>
        <v>45789</v>
      </c>
      <c r="D454" s="4">
        <v>45789</v>
      </c>
      <c r="F454" s="6" t="s">
        <v>361</v>
      </c>
      <c r="G454" s="5" t="s">
        <v>21</v>
      </c>
    </row>
    <row r="455" spans="1:7" ht="28.5" customHeight="1">
      <c r="A455" s="2">
        <f>IF(TRIM(Tabel22[[#This Row],[Datum]])&lt;&gt;"",WEEKNUM(Tabel22[[#This Row],[Datum]],2),"")</f>
        <v>20</v>
      </c>
      <c r="B455" s="3">
        <f>IF(TRIM(Tabel22[[#This Row],[Datum]])&lt;&gt;"",(+Tabel22[[#This Row],[Datum]]-DATE(2024,8,27))/7,"")</f>
        <v>36.857142857142854</v>
      </c>
      <c r="C455" s="32">
        <f>IF(TRIM(Tabel22[[#This Row],[Datum]])&lt;&gt;"",Tabel22[[#This Row],[Datum]],"")</f>
        <v>45789</v>
      </c>
      <c r="D455" s="4">
        <v>45789</v>
      </c>
      <c r="F455" s="6" t="s">
        <v>898</v>
      </c>
      <c r="G455" s="5" t="s">
        <v>21</v>
      </c>
    </row>
    <row r="456" spans="1:7" ht="28.5" customHeight="1">
      <c r="A456" s="2">
        <f>IF(TRIM(Tabel22[[#This Row],[Datum]])&lt;&gt;"",WEEKNUM(Tabel22[[#This Row],[Datum]],2),"")</f>
        <v>20</v>
      </c>
      <c r="B456" s="3">
        <f>IF(TRIM(Tabel22[[#This Row],[Datum]])&lt;&gt;"",(+Tabel22[[#This Row],[Datum]]-DATE(2024,8,27))/7,"")</f>
        <v>36.857142857142854</v>
      </c>
      <c r="C456" s="32">
        <f>IF(TRIM(Tabel22[[#This Row],[Datum]])&lt;&gt;"",Tabel22[[#This Row],[Datum]],"")</f>
        <v>45789</v>
      </c>
      <c r="D456" s="4">
        <v>45789</v>
      </c>
      <c r="F456" s="6" t="s">
        <v>899</v>
      </c>
      <c r="G456" s="5" t="s">
        <v>91</v>
      </c>
    </row>
    <row r="457" spans="1:7" ht="28.5" customHeight="1">
      <c r="A457" s="2">
        <f>IF(TRIM(Tabel22[[#This Row],[Datum]])&lt;&gt;"",WEEKNUM(Tabel22[[#This Row],[Datum]],2),"")</f>
        <v>20</v>
      </c>
      <c r="B457" s="3">
        <f>IF(TRIM(Tabel22[[#This Row],[Datum]])&lt;&gt;"",(+Tabel22[[#This Row],[Datum]]-DATE(2024,8,27))/7,"")</f>
        <v>36.857142857142854</v>
      </c>
      <c r="C457" s="32">
        <f>IF(TRIM(Tabel22[[#This Row],[Datum]])&lt;&gt;"",Tabel22[[#This Row],[Datum]],"")</f>
        <v>45789</v>
      </c>
      <c r="D457" s="4">
        <v>45789</v>
      </c>
      <c r="F457" s="6" t="s">
        <v>900</v>
      </c>
      <c r="G457" s="5" t="s">
        <v>91</v>
      </c>
    </row>
    <row r="458" spans="1:7" ht="28.5" customHeight="1">
      <c r="A458" s="2">
        <f>IF(TRIM(Tabel22[[#This Row],[Datum]])&lt;&gt;"",WEEKNUM(Tabel22[[#This Row],[Datum]],2),"")</f>
        <v>20</v>
      </c>
      <c r="B458" s="3">
        <f>IF(TRIM(Tabel22[[#This Row],[Datum]])&lt;&gt;"",(+Tabel22[[#This Row],[Datum]]-DATE(2024,8,27))/7,"")</f>
        <v>36.857142857142854</v>
      </c>
      <c r="C458" s="32">
        <f>IF(TRIM(Tabel22[[#This Row],[Datum]])&lt;&gt;"",Tabel22[[#This Row],[Datum]],"")</f>
        <v>45789</v>
      </c>
      <c r="D458" s="4">
        <v>45789</v>
      </c>
      <c r="F458" s="6" t="s">
        <v>901</v>
      </c>
      <c r="G458" s="5" t="s">
        <v>91</v>
      </c>
    </row>
    <row r="459" spans="1:7" ht="28.5" customHeight="1">
      <c r="A459" s="2">
        <f>IF(TRIM(Tabel22[[#This Row],[Datum]])&lt;&gt;"",WEEKNUM(Tabel22[[#This Row],[Datum]],2),"")</f>
        <v>20</v>
      </c>
      <c r="B459" s="3">
        <f>IF(TRIM(Tabel22[[#This Row],[Datum]])&lt;&gt;"",(+Tabel22[[#This Row],[Datum]]-DATE(2024,8,27))/7,"")</f>
        <v>37</v>
      </c>
      <c r="C459" s="32">
        <f>IF(TRIM(Tabel22[[#This Row],[Datum]])&lt;&gt;"",Tabel22[[#This Row],[Datum]],"")</f>
        <v>45790</v>
      </c>
      <c r="D459" s="4">
        <v>45790</v>
      </c>
      <c r="F459" s="6" t="s">
        <v>902</v>
      </c>
      <c r="G459" s="5" t="s">
        <v>91</v>
      </c>
    </row>
    <row r="460" spans="1:7" ht="28.5" customHeight="1">
      <c r="A460" s="2">
        <f>IF(TRIM(Tabel22[[#This Row],[Datum]])&lt;&gt;"",WEEKNUM(Tabel22[[#This Row],[Datum]],2),"")</f>
        <v>20</v>
      </c>
      <c r="B460" s="3">
        <f>IF(TRIM(Tabel22[[#This Row],[Datum]])&lt;&gt;"",(+Tabel22[[#This Row],[Datum]]-DATE(2024,8,27))/7,"")</f>
        <v>37</v>
      </c>
      <c r="C460" s="32">
        <f>IF(TRIM(Tabel22[[#This Row],[Datum]])&lt;&gt;"",Tabel22[[#This Row],[Datum]],"")</f>
        <v>45790</v>
      </c>
      <c r="D460" s="4">
        <v>45790</v>
      </c>
      <c r="F460" s="6" t="s">
        <v>374</v>
      </c>
      <c r="G460" s="5" t="s">
        <v>21</v>
      </c>
    </row>
    <row r="461" spans="1:7" ht="28.5" customHeight="1">
      <c r="A461" s="2">
        <f>IF(TRIM(Tabel22[[#This Row],[Datum]])&lt;&gt;"",WEEKNUM(Tabel22[[#This Row],[Datum]],2),"")</f>
        <v>20</v>
      </c>
      <c r="B461" s="3">
        <f>IF(TRIM(Tabel22[[#This Row],[Datum]])&lt;&gt;"",(+Tabel22[[#This Row],[Datum]]-DATE(2024,8,27))/7,"")</f>
        <v>37</v>
      </c>
      <c r="C461" s="32">
        <f>IF(TRIM(Tabel22[[#This Row],[Datum]])&lt;&gt;"",Tabel22[[#This Row],[Datum]],"")</f>
        <v>45790</v>
      </c>
      <c r="D461" s="4">
        <v>45790</v>
      </c>
      <c r="F461" s="6" t="s">
        <v>392</v>
      </c>
      <c r="G461" s="5" t="s">
        <v>21</v>
      </c>
    </row>
    <row r="462" spans="1:7" ht="28.5" customHeight="1">
      <c r="A462" s="2">
        <f>IF(TRIM(Tabel22[[#This Row],[Datum]])&lt;&gt;"",WEEKNUM(Tabel22[[#This Row],[Datum]],2),"")</f>
        <v>20</v>
      </c>
      <c r="B462" s="3">
        <f>IF(TRIM(Tabel22[[#This Row],[Datum]])&lt;&gt;"",(+Tabel22[[#This Row],[Datum]]-DATE(2024,8,27))/7,"")</f>
        <v>37</v>
      </c>
      <c r="C462" s="32">
        <f>IF(TRIM(Tabel22[[#This Row],[Datum]])&lt;&gt;"",Tabel22[[#This Row],[Datum]],"")</f>
        <v>45790</v>
      </c>
      <c r="D462" s="4">
        <v>45790</v>
      </c>
      <c r="F462" s="6" t="s">
        <v>391</v>
      </c>
      <c r="G462" s="5" t="s">
        <v>21</v>
      </c>
    </row>
    <row r="463" spans="1:7" ht="28.5" customHeight="1">
      <c r="A463" s="2">
        <f>IF(TRIM(Tabel22[[#This Row],[Datum]])&lt;&gt;"",WEEKNUM(Tabel22[[#This Row],[Datum]],2),"")</f>
        <v>20</v>
      </c>
      <c r="B463" s="3">
        <f>IF(TRIM(Tabel22[[#This Row],[Datum]])&lt;&gt;"",(+Tabel22[[#This Row],[Datum]]-DATE(2024,8,27))/7,"")</f>
        <v>37</v>
      </c>
      <c r="C463" s="32">
        <f>IF(TRIM(Tabel22[[#This Row],[Datum]])&lt;&gt;"",Tabel22[[#This Row],[Datum]],"")</f>
        <v>45790</v>
      </c>
      <c r="D463" s="4">
        <v>45790</v>
      </c>
      <c r="F463" s="6" t="s">
        <v>810</v>
      </c>
    </row>
    <row r="464" spans="1:7" ht="28.5" customHeight="1">
      <c r="A464" s="2">
        <f>IF(TRIM(Tabel22[[#This Row],[Datum]])&lt;&gt;"",WEEKNUM(Tabel22[[#This Row],[Datum]],2),"")</f>
        <v>20</v>
      </c>
      <c r="B464" s="3">
        <f>IF(TRIM(Tabel22[[#This Row],[Datum]])&lt;&gt;"",(+Tabel22[[#This Row],[Datum]]-DATE(2024,8,27))/7,"")</f>
        <v>37.142857142857146</v>
      </c>
      <c r="C464" s="32">
        <f>IF(TRIM(Tabel22[[#This Row],[Datum]])&lt;&gt;"",Tabel22[[#This Row],[Datum]],"")</f>
        <v>45791</v>
      </c>
      <c r="D464" s="4">
        <v>45791</v>
      </c>
      <c r="F464" s="6" t="s">
        <v>350</v>
      </c>
      <c r="G464" s="5" t="s">
        <v>21</v>
      </c>
    </row>
    <row r="465" spans="1:7" ht="28.5" customHeight="1">
      <c r="A465" s="2">
        <f>IF(TRIM(Tabel22[[#This Row],[Datum]])&lt;&gt;"",WEEKNUM(Tabel22[[#This Row],[Datum]],2),"")</f>
        <v>20</v>
      </c>
      <c r="B465" s="3">
        <f>IF(TRIM(Tabel22[[#This Row],[Datum]])&lt;&gt;"",(+Tabel22[[#This Row],[Datum]]-DATE(2024,8,27))/7,"")</f>
        <v>37.142857142857146</v>
      </c>
      <c r="C465" s="32">
        <f>IF(TRIM(Tabel22[[#This Row],[Datum]])&lt;&gt;"",Tabel22[[#This Row],[Datum]],"")</f>
        <v>45791</v>
      </c>
      <c r="D465" s="4">
        <v>45791</v>
      </c>
      <c r="F465" s="6" t="s">
        <v>368</v>
      </c>
      <c r="G465" s="5" t="s">
        <v>21</v>
      </c>
    </row>
    <row r="466" spans="1:7" ht="28.5" customHeight="1">
      <c r="A466" s="2">
        <f>IF(TRIM(Tabel22[[#This Row],[Datum]])&lt;&gt;"",WEEKNUM(Tabel22[[#This Row],[Datum]],2),"")</f>
        <v>20</v>
      </c>
      <c r="B466" s="3">
        <f>IF(TRIM(Tabel22[[#This Row],[Datum]])&lt;&gt;"",(+Tabel22[[#This Row],[Datum]]-DATE(2024,8,27))/7,"")</f>
        <v>37.142857142857146</v>
      </c>
      <c r="C466" s="32">
        <f>IF(TRIM(Tabel22[[#This Row],[Datum]])&lt;&gt;"",Tabel22[[#This Row],[Datum]],"")</f>
        <v>45791</v>
      </c>
      <c r="D466" s="4">
        <v>45791</v>
      </c>
      <c r="F466" s="6" t="s">
        <v>390</v>
      </c>
      <c r="G466" s="5" t="s">
        <v>21</v>
      </c>
    </row>
    <row r="467" spans="1:7" ht="28.5" customHeight="1">
      <c r="A467" s="2">
        <f>IF(TRIM(Tabel22[[#This Row],[Datum]])&lt;&gt;"",WEEKNUM(Tabel22[[#This Row],[Datum]],2),"")</f>
        <v>20</v>
      </c>
      <c r="B467" s="3">
        <f>IF(TRIM(Tabel22[[#This Row],[Datum]])&lt;&gt;"",(+Tabel22[[#This Row],[Datum]]-DATE(2024,8,27))/7,"")</f>
        <v>37.142857142857146</v>
      </c>
      <c r="C467" s="32">
        <f>IF(TRIM(Tabel22[[#This Row],[Datum]])&lt;&gt;"",Tabel22[[#This Row],[Datum]],"")</f>
        <v>45791</v>
      </c>
      <c r="D467" s="4">
        <v>45791</v>
      </c>
      <c r="F467" s="6" t="s">
        <v>375</v>
      </c>
      <c r="G467" s="5" t="s">
        <v>21</v>
      </c>
    </row>
    <row r="468" spans="1:7" ht="28.5" customHeight="1">
      <c r="A468" s="2">
        <f>IF(TRIM(Tabel22[[#This Row],[Datum]])&lt;&gt;"",WEEKNUM(Tabel22[[#This Row],[Datum]],2),"")</f>
        <v>20</v>
      </c>
      <c r="B468" s="3">
        <f>IF(TRIM(Tabel22[[#This Row],[Datum]])&lt;&gt;"",(+Tabel22[[#This Row],[Datum]]-DATE(2024,8,27))/7,"")</f>
        <v>37.285714285714285</v>
      </c>
      <c r="C468" s="32">
        <f>IF(TRIM(Tabel22[[#This Row],[Datum]])&lt;&gt;"",Tabel22[[#This Row],[Datum]],"")</f>
        <v>45792</v>
      </c>
      <c r="D468" s="4">
        <v>45792</v>
      </c>
      <c r="F468" s="6" t="s">
        <v>379</v>
      </c>
      <c r="G468" s="5" t="s">
        <v>21</v>
      </c>
    </row>
    <row r="469" spans="1:7" ht="28.5" customHeight="1">
      <c r="A469" s="2">
        <f>IF(TRIM(Tabel22[[#This Row],[Datum]])&lt;&gt;"",WEEKNUM(Tabel22[[#This Row],[Datum]],2),"")</f>
        <v>20</v>
      </c>
      <c r="B469" s="3">
        <f>IF(TRIM(Tabel22[[#This Row],[Datum]])&lt;&gt;"",(+Tabel22[[#This Row],[Datum]]-DATE(2024,8,27))/7,"")</f>
        <v>37.285714285714285</v>
      </c>
      <c r="C469" s="32">
        <f>IF(TRIM(Tabel22[[#This Row],[Datum]])&lt;&gt;"",Tabel22[[#This Row],[Datum]],"")</f>
        <v>45792</v>
      </c>
      <c r="D469" s="4">
        <v>45792</v>
      </c>
      <c r="F469" s="6" t="s">
        <v>380</v>
      </c>
      <c r="G469" s="5" t="s">
        <v>21</v>
      </c>
    </row>
    <row r="470" spans="1:7" ht="28.5" customHeight="1">
      <c r="A470" s="2">
        <f>IF(TRIM(Tabel22[[#This Row],[Datum]])&lt;&gt;"",WEEKNUM(Tabel22[[#This Row],[Datum]],2),"")</f>
        <v>20</v>
      </c>
      <c r="B470" s="3">
        <f>IF(TRIM(Tabel22[[#This Row],[Datum]])&lt;&gt;"",(+Tabel22[[#This Row],[Datum]]-DATE(2024,8,27))/7,"")</f>
        <v>37.285714285714285</v>
      </c>
      <c r="C470" s="32">
        <f>IF(TRIM(Tabel22[[#This Row],[Datum]])&lt;&gt;"",Tabel22[[#This Row],[Datum]],"")</f>
        <v>45792</v>
      </c>
      <c r="D470" s="4">
        <v>45792</v>
      </c>
      <c r="F470" s="6" t="s">
        <v>351</v>
      </c>
      <c r="G470" s="5" t="s">
        <v>21</v>
      </c>
    </row>
    <row r="471" spans="1:7" ht="28.5" customHeight="1">
      <c r="A471" s="2">
        <f>IF(TRIM(Tabel22[[#This Row],[Datum]])&lt;&gt;"",WEEKNUM(Tabel22[[#This Row],[Datum]],2),"")</f>
        <v>20</v>
      </c>
      <c r="B471" s="3">
        <f>IF(TRIM(Tabel22[[#This Row],[Datum]])&lt;&gt;"",(+Tabel22[[#This Row],[Datum]]-DATE(2024,8,27))/7,"")</f>
        <v>37.285714285714285</v>
      </c>
      <c r="C471" s="32">
        <f>IF(TRIM(Tabel22[[#This Row],[Datum]])&lt;&gt;"",Tabel22[[#This Row],[Datum]],"")</f>
        <v>45792</v>
      </c>
      <c r="D471" s="4">
        <v>45792</v>
      </c>
      <c r="F471" s="6" t="s">
        <v>903</v>
      </c>
      <c r="G471" s="5" t="s">
        <v>21</v>
      </c>
    </row>
    <row r="472" spans="1:7" ht="28.5" customHeight="1">
      <c r="A472" s="2">
        <f>IF(TRIM(Tabel22[[#This Row],[Datum]])&lt;&gt;"",WEEKNUM(Tabel22[[#This Row],[Datum]],2),"")</f>
        <v>20</v>
      </c>
      <c r="B472" s="3">
        <f>IF(TRIM(Tabel22[[#This Row],[Datum]])&lt;&gt;"",(+Tabel22[[#This Row],[Datum]]-DATE(2024,8,27))/7,"")</f>
        <v>37.285714285714285</v>
      </c>
      <c r="C472" s="32">
        <f>IF(TRIM(Tabel22[[#This Row],[Datum]])&lt;&gt;"",Tabel22[[#This Row],[Datum]],"")</f>
        <v>45792</v>
      </c>
      <c r="D472" s="4">
        <v>45792</v>
      </c>
      <c r="F472" s="6" t="s">
        <v>352</v>
      </c>
      <c r="G472" s="5" t="s">
        <v>21</v>
      </c>
    </row>
    <row r="473" spans="1:7" ht="28.5" customHeight="1">
      <c r="A473" s="2">
        <f>IF(TRIM(Tabel22[[#This Row],[Datum]])&lt;&gt;"",WEEKNUM(Tabel22[[#This Row],[Datum]],2),"")</f>
        <v>20</v>
      </c>
      <c r="B473" s="3">
        <f>IF(TRIM(Tabel22[[#This Row],[Datum]])&lt;&gt;"",(+Tabel22[[#This Row],[Datum]]-DATE(2024,8,27))/7,"")</f>
        <v>37.428571428571431</v>
      </c>
      <c r="C473" s="32">
        <f>IF(TRIM(Tabel22[[#This Row],[Datum]])&lt;&gt;"",Tabel22[[#This Row],[Datum]],"")</f>
        <v>45793</v>
      </c>
      <c r="D473" s="4">
        <v>45793</v>
      </c>
      <c r="F473" s="6" t="s">
        <v>904</v>
      </c>
      <c r="G473" s="5" t="s">
        <v>21</v>
      </c>
    </row>
    <row r="474" spans="1:7" ht="28.5" customHeight="1">
      <c r="A474" s="2">
        <f>IF(TRIM(Tabel22[[#This Row],[Datum]])&lt;&gt;"",WEEKNUM(Tabel22[[#This Row],[Datum]],2),"")</f>
        <v>20</v>
      </c>
      <c r="B474" s="3">
        <f>IF(TRIM(Tabel22[[#This Row],[Datum]])&lt;&gt;"",(+Tabel22[[#This Row],[Datum]]-DATE(2024,8,27))/7,"")</f>
        <v>37.428571428571431</v>
      </c>
      <c r="C474" s="32">
        <f>IF(TRIM(Tabel22[[#This Row],[Datum]])&lt;&gt;"",Tabel22[[#This Row],[Datum]],"")</f>
        <v>45793</v>
      </c>
      <c r="D474" s="4">
        <v>45793</v>
      </c>
      <c r="F474" s="6" t="s">
        <v>905</v>
      </c>
      <c r="G474" s="5" t="s">
        <v>21</v>
      </c>
    </row>
    <row r="475" spans="1:7" ht="28.5" customHeight="1">
      <c r="A475" s="2">
        <f>IF(TRIM(Tabel22[[#This Row],[Datum]])&lt;&gt;"",WEEKNUM(Tabel22[[#This Row],[Datum]],2),"")</f>
        <v>20</v>
      </c>
      <c r="B475" s="3">
        <f>IF(TRIM(Tabel22[[#This Row],[Datum]])&lt;&gt;"",(+Tabel22[[#This Row],[Datum]]-DATE(2024,8,27))/7,"")</f>
        <v>37.428571428571431</v>
      </c>
      <c r="C475" s="32">
        <f>IF(TRIM(Tabel22[[#This Row],[Datum]])&lt;&gt;"",Tabel22[[#This Row],[Datum]],"")</f>
        <v>45793</v>
      </c>
      <c r="D475" s="4">
        <v>45793</v>
      </c>
      <c r="F475" s="6" t="s">
        <v>387</v>
      </c>
      <c r="G475" s="5" t="s">
        <v>21</v>
      </c>
    </row>
    <row r="476" spans="1:7" ht="28.5" customHeight="1">
      <c r="A476" s="2">
        <f>IF(TRIM(Tabel22[[#This Row],[Datum]])&lt;&gt;"",WEEKNUM(Tabel22[[#This Row],[Datum]],2),"")</f>
        <v>21</v>
      </c>
      <c r="B476" s="3">
        <f>IF(TRIM(Tabel22[[#This Row],[Datum]])&lt;&gt;"",(+Tabel22[[#This Row],[Datum]]-DATE(2024,8,27))/7,"")</f>
        <v>37.857142857142854</v>
      </c>
      <c r="C476" s="32">
        <f>IF(TRIM(Tabel22[[#This Row],[Datum]])&lt;&gt;"",Tabel22[[#This Row],[Datum]],"")</f>
        <v>45796</v>
      </c>
      <c r="D476" s="4">
        <v>45796</v>
      </c>
      <c r="F476" s="6" t="s">
        <v>378</v>
      </c>
    </row>
    <row r="477" spans="1:7" ht="28.5" customHeight="1">
      <c r="A477" s="2">
        <f>IF(TRIM(Tabel22[[#This Row],[Datum]])&lt;&gt;"",WEEKNUM(Tabel22[[#This Row],[Datum]],2),"")</f>
        <v>21</v>
      </c>
      <c r="B477" s="3">
        <f>IF(TRIM(Tabel22[[#This Row],[Datum]])&lt;&gt;"",(+Tabel22[[#This Row],[Datum]]-DATE(2024,8,27))/7,"")</f>
        <v>37.857142857142854</v>
      </c>
      <c r="C477" s="32">
        <f>IF(TRIM(Tabel22[[#This Row],[Datum]])&lt;&gt;"",Tabel22[[#This Row],[Datum]],"")</f>
        <v>45796</v>
      </c>
      <c r="D477" s="4">
        <v>45796</v>
      </c>
      <c r="F477" s="6" t="s">
        <v>395</v>
      </c>
      <c r="G477" s="5" t="s">
        <v>21</v>
      </c>
    </row>
    <row r="478" spans="1:7" ht="28.5" customHeight="1">
      <c r="A478" s="2">
        <f>IF(TRIM(Tabel22[[#This Row],[Datum]])&lt;&gt;"",WEEKNUM(Tabel22[[#This Row],[Datum]],2),"")</f>
        <v>21</v>
      </c>
      <c r="B478" s="3">
        <f>IF(TRIM(Tabel22[[#This Row],[Datum]])&lt;&gt;"",(+Tabel22[[#This Row],[Datum]]-DATE(2024,8,27))/7,"")</f>
        <v>37.857142857142854</v>
      </c>
      <c r="C478" s="32">
        <f>IF(TRIM(Tabel22[[#This Row],[Datum]])&lt;&gt;"",Tabel22[[#This Row],[Datum]],"")</f>
        <v>45796</v>
      </c>
      <c r="D478" s="4">
        <v>45796</v>
      </c>
      <c r="F478" s="6" t="s">
        <v>383</v>
      </c>
      <c r="G478" s="5" t="s">
        <v>21</v>
      </c>
    </row>
    <row r="479" spans="1:7" ht="28.5" customHeight="1">
      <c r="A479" s="2">
        <f>IF(TRIM(Tabel22[[#This Row],[Datum]])&lt;&gt;"",WEEKNUM(Tabel22[[#This Row],[Datum]],2),"")</f>
        <v>21</v>
      </c>
      <c r="B479" s="3">
        <f>IF(TRIM(Tabel22[[#This Row],[Datum]])&lt;&gt;"",(+Tabel22[[#This Row],[Datum]]-DATE(2024,8,27))/7,"")</f>
        <v>37.857142857142854</v>
      </c>
      <c r="C479" s="32">
        <f>IF(TRIM(Tabel22[[#This Row],[Datum]])&lt;&gt;"",Tabel22[[#This Row],[Datum]],"")</f>
        <v>45796</v>
      </c>
      <c r="D479" s="4">
        <v>45796</v>
      </c>
      <c r="F479" s="6" t="s">
        <v>396</v>
      </c>
      <c r="G479" s="5" t="s">
        <v>21</v>
      </c>
    </row>
    <row r="480" spans="1:7" ht="28.5" customHeight="1">
      <c r="A480" s="2">
        <f>IF(TRIM(Tabel22[[#This Row],[Datum]])&lt;&gt;"",WEEKNUM(Tabel22[[#This Row],[Datum]],2),"")</f>
        <v>21</v>
      </c>
      <c r="B480" s="3">
        <f>IF(TRIM(Tabel22[[#This Row],[Datum]])&lt;&gt;"",(+Tabel22[[#This Row],[Datum]]-DATE(2024,8,27))/7,"")</f>
        <v>37.857142857142854</v>
      </c>
      <c r="C480" s="32">
        <f>IF(TRIM(Tabel22[[#This Row],[Datum]])&lt;&gt;"",Tabel22[[#This Row],[Datum]],"")</f>
        <v>45796</v>
      </c>
      <c r="D480" s="4">
        <v>45796</v>
      </c>
      <c r="F480" s="6" t="s">
        <v>906</v>
      </c>
      <c r="G480" s="5" t="s">
        <v>91</v>
      </c>
    </row>
    <row r="481" spans="1:7" ht="28.5" customHeight="1">
      <c r="A481" s="2">
        <f>IF(TRIM(Tabel22[[#This Row],[Datum]])&lt;&gt;"",WEEKNUM(Tabel22[[#This Row],[Datum]],2),"")</f>
        <v>21</v>
      </c>
      <c r="B481" s="3">
        <f>IF(TRIM(Tabel22[[#This Row],[Datum]])&lt;&gt;"",(+Tabel22[[#This Row],[Datum]]-DATE(2024,8,27))/7,"")</f>
        <v>37.857142857142854</v>
      </c>
      <c r="C481" s="32">
        <f>IF(TRIM(Tabel22[[#This Row],[Datum]])&lt;&gt;"",Tabel22[[#This Row],[Datum]],"")</f>
        <v>45796</v>
      </c>
      <c r="D481" s="4">
        <v>45796</v>
      </c>
      <c r="F481" s="6" t="s">
        <v>638</v>
      </c>
    </row>
    <row r="482" spans="1:7" ht="28.5" customHeight="1">
      <c r="A482" s="2">
        <f>IF(TRIM(Tabel22[[#This Row],[Datum]])&lt;&gt;"",WEEKNUM(Tabel22[[#This Row],[Datum]],2),"")</f>
        <v>21</v>
      </c>
      <c r="B482" s="3">
        <f>IF(TRIM(Tabel22[[#This Row],[Datum]])&lt;&gt;"",(+Tabel22[[#This Row],[Datum]]-DATE(2024,8,27))/7,"")</f>
        <v>38</v>
      </c>
      <c r="C482" s="32">
        <f>IF(TRIM(Tabel22[[#This Row],[Datum]])&lt;&gt;"",Tabel22[[#This Row],[Datum]],"")</f>
        <v>45797</v>
      </c>
      <c r="D482" s="4">
        <v>45797</v>
      </c>
      <c r="F482" s="6" t="s">
        <v>381</v>
      </c>
      <c r="G482" s="5" t="s">
        <v>21</v>
      </c>
    </row>
    <row r="483" spans="1:7" ht="28.5" customHeight="1">
      <c r="A483" s="2">
        <f>IF(TRIM(Tabel22[[#This Row],[Datum]])&lt;&gt;"",WEEKNUM(Tabel22[[#This Row],[Datum]],2),"")</f>
        <v>21</v>
      </c>
      <c r="B483" s="3">
        <f>IF(TRIM(Tabel22[[#This Row],[Datum]])&lt;&gt;"",(+Tabel22[[#This Row],[Datum]]-DATE(2024,8,27))/7,"")</f>
        <v>38</v>
      </c>
      <c r="C483" s="32">
        <f>IF(TRIM(Tabel22[[#This Row],[Datum]])&lt;&gt;"",Tabel22[[#This Row],[Datum]],"")</f>
        <v>45797</v>
      </c>
      <c r="D483" s="4">
        <v>45797</v>
      </c>
      <c r="F483" s="6" t="s">
        <v>363</v>
      </c>
      <c r="G483" s="5" t="s">
        <v>21</v>
      </c>
    </row>
    <row r="484" spans="1:7" ht="28.5" customHeight="1">
      <c r="A484" s="2">
        <f>IF(TRIM(Tabel22[[#This Row],[Datum]])&lt;&gt;"",WEEKNUM(Tabel22[[#This Row],[Datum]],2),"")</f>
        <v>21</v>
      </c>
      <c r="B484" s="3">
        <f>IF(TRIM(Tabel22[[#This Row],[Datum]])&lt;&gt;"",(+Tabel22[[#This Row],[Datum]]-DATE(2024,8,27))/7,"")</f>
        <v>38</v>
      </c>
      <c r="C484" s="32">
        <f>IF(TRIM(Tabel22[[#This Row],[Datum]])&lt;&gt;"",Tabel22[[#This Row],[Datum]],"")</f>
        <v>45797</v>
      </c>
      <c r="D484" s="4">
        <v>45797</v>
      </c>
      <c r="F484" s="6" t="s">
        <v>386</v>
      </c>
      <c r="G484" s="5" t="s">
        <v>21</v>
      </c>
    </row>
    <row r="485" spans="1:7" ht="28.5" customHeight="1">
      <c r="A485" s="2">
        <f>IF(TRIM(Tabel22[[#This Row],[Datum]])&lt;&gt;"",WEEKNUM(Tabel22[[#This Row],[Datum]],2),"")</f>
        <v>21</v>
      </c>
      <c r="B485" s="3">
        <f>IF(TRIM(Tabel22[[#This Row],[Datum]])&lt;&gt;"",(+Tabel22[[#This Row],[Datum]]-DATE(2024,8,27))/7,"")</f>
        <v>38</v>
      </c>
      <c r="C485" s="32">
        <f>IF(TRIM(Tabel22[[#This Row],[Datum]])&lt;&gt;"",Tabel22[[#This Row],[Datum]],"")</f>
        <v>45797</v>
      </c>
      <c r="D485" s="4">
        <v>45797</v>
      </c>
      <c r="F485" s="6" t="s">
        <v>765</v>
      </c>
      <c r="G485" s="5" t="s">
        <v>91</v>
      </c>
    </row>
    <row r="486" spans="1:7" ht="28.5" customHeight="1">
      <c r="A486" s="2">
        <f>IF(TRIM(Tabel22[[#This Row],[Datum]])&lt;&gt;"",WEEKNUM(Tabel22[[#This Row],[Datum]],2),"")</f>
        <v>21</v>
      </c>
      <c r="B486" s="3">
        <f>IF(TRIM(Tabel22[[#This Row],[Datum]])&lt;&gt;"",(+Tabel22[[#This Row],[Datum]]-DATE(2024,8,27))/7,"")</f>
        <v>38</v>
      </c>
      <c r="C486" s="32">
        <f>IF(TRIM(Tabel22[[#This Row],[Datum]])&lt;&gt;"",Tabel22[[#This Row],[Datum]],"")</f>
        <v>45797</v>
      </c>
      <c r="D486" s="4">
        <v>45797</v>
      </c>
      <c r="F486" s="6" t="s">
        <v>907</v>
      </c>
    </row>
    <row r="487" spans="1:7" ht="28.5" customHeight="1">
      <c r="A487" s="2">
        <f>IF(TRIM(Tabel22[[#This Row],[Datum]])&lt;&gt;"",WEEKNUM(Tabel22[[#This Row],[Datum]],2),"")</f>
        <v>21</v>
      </c>
      <c r="B487" s="3">
        <f>IF(TRIM(Tabel22[[#This Row],[Datum]])&lt;&gt;"",(+Tabel22[[#This Row],[Datum]]-DATE(2024,8,27))/7,"")</f>
        <v>38</v>
      </c>
      <c r="C487" s="32">
        <f>IF(TRIM(Tabel22[[#This Row],[Datum]])&lt;&gt;"",Tabel22[[#This Row],[Datum]],"")</f>
        <v>45797</v>
      </c>
      <c r="D487" s="4">
        <v>45797</v>
      </c>
      <c r="F487" s="6" t="s">
        <v>638</v>
      </c>
    </row>
    <row r="488" spans="1:7" ht="28.5" customHeight="1">
      <c r="A488" s="2">
        <f>IF(TRIM(Tabel22[[#This Row],[Datum]])&lt;&gt;"",WEEKNUM(Tabel22[[#This Row],[Datum]],2),"")</f>
        <v>21</v>
      </c>
      <c r="B488" s="3">
        <f>IF(TRIM(Tabel22[[#This Row],[Datum]])&lt;&gt;"",(+Tabel22[[#This Row],[Datum]]-DATE(2024,8,27))/7,"")</f>
        <v>38.142857142857146</v>
      </c>
      <c r="C488" s="32">
        <f>IF(TRIM(Tabel22[[#This Row],[Datum]])&lt;&gt;"",Tabel22[[#This Row],[Datum]],"")</f>
        <v>45798</v>
      </c>
      <c r="D488" s="4">
        <v>45798</v>
      </c>
      <c r="F488" s="6" t="s">
        <v>359</v>
      </c>
      <c r="G488" s="5" t="s">
        <v>21</v>
      </c>
    </row>
    <row r="489" spans="1:7" ht="28.5" customHeight="1">
      <c r="A489" s="2">
        <f>IF(TRIM(Tabel22[[#This Row],[Datum]])&lt;&gt;"",WEEKNUM(Tabel22[[#This Row],[Datum]],2),"")</f>
        <v>21</v>
      </c>
      <c r="B489" s="3">
        <f>IF(TRIM(Tabel22[[#This Row],[Datum]])&lt;&gt;"",(+Tabel22[[#This Row],[Datum]]-DATE(2024,8,27))/7,"")</f>
        <v>38.142857142857146</v>
      </c>
      <c r="C489" s="32">
        <f>IF(TRIM(Tabel22[[#This Row],[Datum]])&lt;&gt;"",Tabel22[[#This Row],[Datum]],"")</f>
        <v>45798</v>
      </c>
      <c r="D489" s="4">
        <v>45798</v>
      </c>
      <c r="F489" s="6" t="s">
        <v>389</v>
      </c>
      <c r="G489" s="5" t="s">
        <v>21</v>
      </c>
    </row>
    <row r="490" spans="1:7" ht="28.5" customHeight="1">
      <c r="A490" s="2">
        <f>IF(TRIM(Tabel22[[#This Row],[Datum]])&lt;&gt;"",WEEKNUM(Tabel22[[#This Row],[Datum]],2),"")</f>
        <v>21</v>
      </c>
      <c r="B490" s="3">
        <f>IF(TRIM(Tabel22[[#This Row],[Datum]])&lt;&gt;"",(+Tabel22[[#This Row],[Datum]]-DATE(2024,8,27))/7,"")</f>
        <v>38.142857142857146</v>
      </c>
      <c r="C490" s="32">
        <f>IF(TRIM(Tabel22[[#This Row],[Datum]])&lt;&gt;"",Tabel22[[#This Row],[Datum]],"")</f>
        <v>45798</v>
      </c>
      <c r="D490" s="4">
        <v>45798</v>
      </c>
      <c r="F490" s="6" t="s">
        <v>403</v>
      </c>
      <c r="G490" s="5" t="s">
        <v>21</v>
      </c>
    </row>
    <row r="491" spans="1:7" ht="28.5" customHeight="1">
      <c r="A491" s="2">
        <f>IF(TRIM(Tabel22[[#This Row],[Datum]])&lt;&gt;"",WEEKNUM(Tabel22[[#This Row],[Datum]],2),"")</f>
        <v>21</v>
      </c>
      <c r="B491" s="3">
        <f>IF(TRIM(Tabel22[[#This Row],[Datum]])&lt;&gt;"",(+Tabel22[[#This Row],[Datum]]-DATE(2024,8,27))/7,"")</f>
        <v>38.142857142857146</v>
      </c>
      <c r="C491" s="32">
        <f>IF(TRIM(Tabel22[[#This Row],[Datum]])&lt;&gt;"",Tabel22[[#This Row],[Datum]],"")</f>
        <v>45798</v>
      </c>
      <c r="D491" s="4">
        <v>45798</v>
      </c>
      <c r="F491" s="6" t="s">
        <v>362</v>
      </c>
      <c r="G491" s="5" t="s">
        <v>21</v>
      </c>
    </row>
    <row r="492" spans="1:7" ht="28.5" customHeight="1">
      <c r="A492" s="2">
        <f>IF(TRIM(Tabel22[[#This Row],[Datum]])&lt;&gt;"",WEEKNUM(Tabel22[[#This Row],[Datum]],2),"")</f>
        <v>21</v>
      </c>
      <c r="B492" s="3">
        <f>IF(TRIM(Tabel22[[#This Row],[Datum]])&lt;&gt;"",(+Tabel22[[#This Row],[Datum]]-DATE(2024,8,27))/7,"")</f>
        <v>38.142857142857146</v>
      </c>
      <c r="C492" s="32">
        <f>IF(TRIM(Tabel22[[#This Row],[Datum]])&lt;&gt;"",Tabel22[[#This Row],[Datum]],"")</f>
        <v>45798</v>
      </c>
      <c r="D492" s="4">
        <v>45798</v>
      </c>
      <c r="F492" s="6" t="s">
        <v>638</v>
      </c>
    </row>
    <row r="493" spans="1:7" ht="28.5" customHeight="1">
      <c r="A493" s="2">
        <f>IF(TRIM(Tabel22[[#This Row],[Datum]])&lt;&gt;"",WEEKNUM(Tabel22[[#This Row],[Datum]],2),"")</f>
        <v>21</v>
      </c>
      <c r="B493" s="3">
        <f>IF(TRIM(Tabel22[[#This Row],[Datum]])&lt;&gt;"",(+Tabel22[[#This Row],[Datum]]-DATE(2024,8,27))/7,"")</f>
        <v>38.285714285714285</v>
      </c>
      <c r="C493" s="32">
        <f>IF(TRIM(Tabel22[[#This Row],[Datum]])&lt;&gt;"",Tabel22[[#This Row],[Datum]],"")</f>
        <v>45799</v>
      </c>
      <c r="D493" s="4">
        <v>45799</v>
      </c>
      <c r="F493" s="6" t="s">
        <v>373</v>
      </c>
      <c r="G493" s="5" t="s">
        <v>21</v>
      </c>
    </row>
    <row r="494" spans="1:7" ht="28.5" customHeight="1">
      <c r="A494" s="2">
        <f>IF(TRIM(Tabel22[[#This Row],[Datum]])&lt;&gt;"",WEEKNUM(Tabel22[[#This Row],[Datum]],2),"")</f>
        <v>21</v>
      </c>
      <c r="B494" s="3">
        <f>IF(TRIM(Tabel22[[#This Row],[Datum]])&lt;&gt;"",(+Tabel22[[#This Row],[Datum]]-DATE(2024,8,27))/7,"")</f>
        <v>38.285714285714285</v>
      </c>
      <c r="C494" s="32">
        <f>IF(TRIM(Tabel22[[#This Row],[Datum]])&lt;&gt;"",Tabel22[[#This Row],[Datum]],"")</f>
        <v>45799</v>
      </c>
      <c r="D494" s="4">
        <v>45799</v>
      </c>
      <c r="F494" s="6" t="s">
        <v>393</v>
      </c>
      <c r="G494" s="5" t="s">
        <v>21</v>
      </c>
    </row>
    <row r="495" spans="1:7" ht="28.5" customHeight="1">
      <c r="A495" s="2">
        <f>IF(TRIM(Tabel22[[#This Row],[Datum]])&lt;&gt;"",WEEKNUM(Tabel22[[#This Row],[Datum]],2),"")</f>
        <v>21</v>
      </c>
      <c r="B495" s="3">
        <f>IF(TRIM(Tabel22[[#This Row],[Datum]])&lt;&gt;"",(+Tabel22[[#This Row],[Datum]]-DATE(2024,8,27))/7,"")</f>
        <v>38.285714285714285</v>
      </c>
      <c r="C495" s="32">
        <f>IF(TRIM(Tabel22[[#This Row],[Datum]])&lt;&gt;"",Tabel22[[#This Row],[Datum]],"")</f>
        <v>45799</v>
      </c>
      <c r="D495" s="4">
        <v>45799</v>
      </c>
      <c r="F495" s="6" t="s">
        <v>353</v>
      </c>
      <c r="G495" s="5" t="s">
        <v>21</v>
      </c>
    </row>
    <row r="496" spans="1:7" ht="28.5" customHeight="1">
      <c r="A496" s="2">
        <f>IF(TRIM(Tabel22[[#This Row],[Datum]])&lt;&gt;"",WEEKNUM(Tabel22[[#This Row],[Datum]],2),"")</f>
        <v>21</v>
      </c>
      <c r="B496" s="3">
        <f>IF(TRIM(Tabel22[[#This Row],[Datum]])&lt;&gt;"",(+Tabel22[[#This Row],[Datum]]-DATE(2024,8,27))/7,"")</f>
        <v>38.285714285714285</v>
      </c>
      <c r="C496" s="32">
        <f>IF(TRIM(Tabel22[[#This Row],[Datum]])&lt;&gt;"",Tabel22[[#This Row],[Datum]],"")</f>
        <v>45799</v>
      </c>
      <c r="D496" s="4">
        <v>45799</v>
      </c>
      <c r="F496" s="6" t="s">
        <v>638</v>
      </c>
    </row>
    <row r="497" spans="1:7" ht="28.5" customHeight="1">
      <c r="A497" s="2">
        <f>IF(TRIM(Tabel22[[#This Row],[Datum]])&lt;&gt;"",WEEKNUM(Tabel22[[#This Row],[Datum]],2),"")</f>
        <v>21</v>
      </c>
      <c r="B497" s="3">
        <f>IF(TRIM(Tabel22[[#This Row],[Datum]])&lt;&gt;"",(+Tabel22[[#This Row],[Datum]]-DATE(2024,8,27))/7,"")</f>
        <v>38.428571428571431</v>
      </c>
      <c r="C497" s="32">
        <f>IF(TRIM(Tabel22[[#This Row],[Datum]])&lt;&gt;"",Tabel22[[#This Row],[Datum]],"")</f>
        <v>45800</v>
      </c>
      <c r="D497" s="4">
        <v>45800</v>
      </c>
      <c r="F497" s="6" t="s">
        <v>908</v>
      </c>
      <c r="G497" s="5" t="s">
        <v>21</v>
      </c>
    </row>
    <row r="498" spans="1:7" ht="28.5" customHeight="1">
      <c r="A498" s="2">
        <f>IF(TRIM(Tabel22[[#This Row],[Datum]])&lt;&gt;"",WEEKNUM(Tabel22[[#This Row],[Datum]],2),"")</f>
        <v>21</v>
      </c>
      <c r="B498" s="3">
        <f>IF(TRIM(Tabel22[[#This Row],[Datum]])&lt;&gt;"",(+Tabel22[[#This Row],[Datum]]-DATE(2024,8,27))/7,"")</f>
        <v>38.428571428571431</v>
      </c>
      <c r="C498" s="32">
        <f>IF(TRIM(Tabel22[[#This Row],[Datum]])&lt;&gt;"",Tabel22[[#This Row],[Datum]],"")</f>
        <v>45800</v>
      </c>
      <c r="D498" s="4">
        <v>45800</v>
      </c>
      <c r="F498" s="6" t="s">
        <v>397</v>
      </c>
      <c r="G498" s="5" t="s">
        <v>21</v>
      </c>
    </row>
    <row r="499" spans="1:7" ht="28.5" customHeight="1">
      <c r="A499" s="2">
        <f>IF(TRIM(Tabel22[[#This Row],[Datum]])&lt;&gt;"",WEEKNUM(Tabel22[[#This Row],[Datum]],2),"")</f>
        <v>21</v>
      </c>
      <c r="B499" s="3">
        <f>IF(TRIM(Tabel22[[#This Row],[Datum]])&lt;&gt;"",(+Tabel22[[#This Row],[Datum]]-DATE(2024,8,27))/7,"")</f>
        <v>38.428571428571431</v>
      </c>
      <c r="C499" s="32">
        <f>IF(TRIM(Tabel22[[#This Row],[Datum]])&lt;&gt;"",Tabel22[[#This Row],[Datum]],"")</f>
        <v>45800</v>
      </c>
      <c r="D499" s="4">
        <v>45800</v>
      </c>
      <c r="F499" s="6" t="s">
        <v>369</v>
      </c>
      <c r="G499" s="5" t="s">
        <v>21</v>
      </c>
    </row>
    <row r="500" spans="1:7" ht="28.5" customHeight="1">
      <c r="A500" s="2">
        <f>IF(TRIM(Tabel22[[#This Row],[Datum]])&lt;&gt;"",WEEKNUM(Tabel22[[#This Row],[Datum]],2),"")</f>
        <v>21</v>
      </c>
      <c r="B500" s="3">
        <f>IF(TRIM(Tabel22[[#This Row],[Datum]])&lt;&gt;"",(+Tabel22[[#This Row],[Datum]]-DATE(2024,8,27))/7,"")</f>
        <v>38.428571428571431</v>
      </c>
      <c r="C500" s="32">
        <f>IF(TRIM(Tabel22[[#This Row],[Datum]])&lt;&gt;"",Tabel22[[#This Row],[Datum]],"")</f>
        <v>45800</v>
      </c>
      <c r="D500" s="4">
        <v>45800</v>
      </c>
      <c r="F500" s="6" t="s">
        <v>909</v>
      </c>
      <c r="G500" s="5" t="s">
        <v>21</v>
      </c>
    </row>
    <row r="501" spans="1:7" ht="28.5" customHeight="1">
      <c r="A501" s="2">
        <f>IF(TRIM(Tabel22[[#This Row],[Datum]])&lt;&gt;"",WEEKNUM(Tabel22[[#This Row],[Datum]],2),"")</f>
        <v>21</v>
      </c>
      <c r="B501" s="3">
        <f>IF(TRIM(Tabel22[[#This Row],[Datum]])&lt;&gt;"",(+Tabel22[[#This Row],[Datum]]-DATE(2024,8,27))/7,"")</f>
        <v>38.428571428571431</v>
      </c>
      <c r="C501" s="32">
        <f>IF(TRIM(Tabel22[[#This Row],[Datum]])&lt;&gt;"",Tabel22[[#This Row],[Datum]],"")</f>
        <v>45800</v>
      </c>
      <c r="D501" s="4">
        <v>45800</v>
      </c>
      <c r="F501" s="6" t="s">
        <v>638</v>
      </c>
    </row>
    <row r="502" spans="1:7" ht="28.5" customHeight="1">
      <c r="A502" s="2">
        <f>IF(TRIM(Tabel22[[#This Row],[Datum]])&lt;&gt;"",WEEKNUM(Tabel22[[#This Row],[Datum]],2),"")</f>
        <v>22</v>
      </c>
      <c r="B502" s="3">
        <f>IF(TRIM(Tabel22[[#This Row],[Datum]])&lt;&gt;"",(+Tabel22[[#This Row],[Datum]]-DATE(2024,8,27))/7,"")</f>
        <v>38.857142857142854</v>
      </c>
      <c r="C502" s="32">
        <f>IF(TRIM(Tabel22[[#This Row],[Datum]])&lt;&gt;"",Tabel22[[#This Row],[Datum]],"")</f>
        <v>45803</v>
      </c>
      <c r="D502" s="4">
        <v>45803</v>
      </c>
      <c r="F502" s="6" t="s">
        <v>399</v>
      </c>
    </row>
    <row r="503" spans="1:7" ht="28.5" customHeight="1">
      <c r="A503" s="2">
        <f>IF(TRIM(Tabel22[[#This Row],[Datum]])&lt;&gt;"",WEEKNUM(Tabel22[[#This Row],[Datum]],2),"")</f>
        <v>22</v>
      </c>
      <c r="B503" s="3">
        <f>IF(TRIM(Tabel22[[#This Row],[Datum]])&lt;&gt;"",(+Tabel22[[#This Row],[Datum]]-DATE(2024,8,27))/7,"")</f>
        <v>38.857142857142854</v>
      </c>
      <c r="C503" s="32">
        <f>IF(TRIM(Tabel22[[#This Row],[Datum]])&lt;&gt;"",Tabel22[[#This Row],[Datum]],"")</f>
        <v>45803</v>
      </c>
      <c r="D503" s="4">
        <v>45803</v>
      </c>
      <c r="F503" s="6"/>
      <c r="G503" s="5" t="s">
        <v>21</v>
      </c>
    </row>
    <row r="504" spans="1:7" ht="28.5" customHeight="1">
      <c r="A504" s="2">
        <f>IF(TRIM(Tabel22[[#This Row],[Datum]])&lt;&gt;"",WEEKNUM(Tabel22[[#This Row],[Datum]],2),"")</f>
        <v>22</v>
      </c>
      <c r="B504" s="3">
        <f>IF(TRIM(Tabel22[[#This Row],[Datum]])&lt;&gt;"",(+Tabel22[[#This Row],[Datum]]-DATE(2024,8,27))/7,"")</f>
        <v>39</v>
      </c>
      <c r="C504" s="32">
        <f>IF(TRIM(Tabel22[[#This Row],[Datum]])&lt;&gt;"",Tabel22[[#This Row],[Datum]],"")</f>
        <v>45804</v>
      </c>
      <c r="D504" s="4">
        <v>45804</v>
      </c>
      <c r="F504" s="6" t="s">
        <v>910</v>
      </c>
    </row>
    <row r="505" spans="1:7" ht="28.5" customHeight="1">
      <c r="A505" s="2">
        <f>IF(TRIM(Tabel22[[#This Row],[Datum]])&lt;&gt;"",WEEKNUM(Tabel22[[#This Row],[Datum]],2),"")</f>
        <v>22</v>
      </c>
      <c r="B505" s="3">
        <f>IF(TRIM(Tabel22[[#This Row],[Datum]])&lt;&gt;"",(+Tabel22[[#This Row],[Datum]]-DATE(2024,8,27))/7,"")</f>
        <v>39.142857142857146</v>
      </c>
      <c r="C505" s="32">
        <f>IF(TRIM(Tabel22[[#This Row],[Datum]])&lt;&gt;"",Tabel22[[#This Row],[Datum]],"")</f>
        <v>45805</v>
      </c>
      <c r="D505" s="4">
        <v>45805</v>
      </c>
      <c r="F505" s="6" t="s">
        <v>911</v>
      </c>
      <c r="G505" s="5" t="s">
        <v>21</v>
      </c>
    </row>
    <row r="506" spans="1:7" ht="28.5" customHeight="1">
      <c r="A506" s="2">
        <f>IF(TRIM(Tabel22[[#This Row],[Datum]])&lt;&gt;"",WEEKNUM(Tabel22[[#This Row],[Datum]],2),"")</f>
        <v>22</v>
      </c>
      <c r="B506" s="3">
        <f>IF(TRIM(Tabel22[[#This Row],[Datum]])&lt;&gt;"",(+Tabel22[[#This Row],[Datum]]-DATE(2024,8,27))/7,"")</f>
        <v>39.285714285714285</v>
      </c>
      <c r="C506" s="32">
        <f>IF(TRIM(Tabel22[[#This Row],[Datum]])&lt;&gt;"",Tabel22[[#This Row],[Datum]],"")</f>
        <v>45806</v>
      </c>
      <c r="D506" s="4">
        <v>45806</v>
      </c>
      <c r="F506" s="6" t="s">
        <v>912</v>
      </c>
      <c r="G506" s="5" t="s">
        <v>21</v>
      </c>
    </row>
    <row r="507" spans="1:7" ht="28.5" customHeight="1">
      <c r="A507" s="2">
        <f>IF(TRIM(Tabel22[[#This Row],[Datum]])&lt;&gt;"",WEEKNUM(Tabel22[[#This Row],[Datum]],2),"")</f>
        <v>22</v>
      </c>
      <c r="B507" s="3">
        <f>IF(TRIM(Tabel22[[#This Row],[Datum]])&lt;&gt;"",(+Tabel22[[#This Row],[Datum]]-DATE(2024,8,27))/7,"")</f>
        <v>39.428571428571431</v>
      </c>
      <c r="C507" s="32">
        <f>IF(TRIM(Tabel22[[#This Row],[Datum]])&lt;&gt;"",Tabel22[[#This Row],[Datum]],"")</f>
        <v>45807</v>
      </c>
      <c r="D507" s="4">
        <v>45807</v>
      </c>
      <c r="F507" s="6" t="s">
        <v>913</v>
      </c>
      <c r="G507" s="5" t="s">
        <v>21</v>
      </c>
    </row>
    <row r="508" spans="1:7" ht="28.5" customHeight="1">
      <c r="A508" s="2">
        <f>IF(TRIM(Tabel22[[#This Row],[Datum]])&lt;&gt;"",WEEKNUM(Tabel22[[#This Row],[Datum]],2),"")</f>
        <v>23</v>
      </c>
      <c r="B508" s="3">
        <f>IF(TRIM(Tabel22[[#This Row],[Datum]])&lt;&gt;"",(+Tabel22[[#This Row],[Datum]]-DATE(2024,8,27))/7,"")</f>
        <v>39.857142857142854</v>
      </c>
      <c r="C508" s="32">
        <f>IF(TRIM(Tabel22[[#This Row],[Datum]])&lt;&gt;"",Tabel22[[#This Row],[Datum]],"")</f>
        <v>45810</v>
      </c>
      <c r="D508" s="4">
        <v>45810</v>
      </c>
      <c r="F508" s="6" t="s">
        <v>405</v>
      </c>
    </row>
    <row r="509" spans="1:7" ht="28.5" customHeight="1">
      <c r="A509" s="2">
        <f>IF(TRIM(Tabel22[[#This Row],[Datum]])&lt;&gt;"",WEEKNUM(Tabel22[[#This Row],[Datum]],2),"")</f>
        <v>23</v>
      </c>
      <c r="B509" s="3">
        <f>IF(TRIM(Tabel22[[#This Row],[Datum]])&lt;&gt;"",(+Tabel22[[#This Row],[Datum]]-DATE(2024,8,27))/7,"")</f>
        <v>39.857142857142854</v>
      </c>
      <c r="C509" s="32">
        <f>IF(TRIM(Tabel22[[#This Row],[Datum]])&lt;&gt;"",Tabel22[[#This Row],[Datum]],"")</f>
        <v>45810</v>
      </c>
      <c r="D509" s="4">
        <v>45810</v>
      </c>
      <c r="F509" s="6" t="s">
        <v>914</v>
      </c>
      <c r="G509" s="5" t="s">
        <v>91</v>
      </c>
    </row>
    <row r="510" spans="1:7" ht="28.5" customHeight="1">
      <c r="A510" s="2">
        <f>IF(TRIM(Tabel22[[#This Row],[Datum]])&lt;&gt;"",WEEKNUM(Tabel22[[#This Row],[Datum]],2),"")</f>
        <v>23</v>
      </c>
      <c r="B510" s="3">
        <f>IF(TRIM(Tabel22[[#This Row],[Datum]])&lt;&gt;"",(+Tabel22[[#This Row],[Datum]]-DATE(2024,8,27))/7,"")</f>
        <v>40</v>
      </c>
      <c r="C510" s="32">
        <f>IF(TRIM(Tabel22[[#This Row],[Datum]])&lt;&gt;"",Tabel22[[#This Row],[Datum]],"")</f>
        <v>45811</v>
      </c>
      <c r="D510" s="4">
        <v>45811</v>
      </c>
      <c r="F510" s="6" t="s">
        <v>915</v>
      </c>
    </row>
    <row r="511" spans="1:7" ht="28.5" customHeight="1">
      <c r="A511" s="2">
        <f>IF(TRIM(Tabel22[[#This Row],[Datum]])&lt;&gt;"",WEEKNUM(Tabel22[[#This Row],[Datum]],2),"")</f>
        <v>23</v>
      </c>
      <c r="B511" s="3">
        <f>IF(TRIM(Tabel22[[#This Row],[Datum]])&lt;&gt;"",(+Tabel22[[#This Row],[Datum]]-DATE(2024,8,27))/7,"")</f>
        <v>40.142857142857146</v>
      </c>
      <c r="C511" s="32">
        <f>IF(TRIM(Tabel22[[#This Row],[Datum]])&lt;&gt;"",Tabel22[[#This Row],[Datum]],"")</f>
        <v>45812</v>
      </c>
      <c r="D511" s="4">
        <v>45812</v>
      </c>
      <c r="F511" s="6"/>
    </row>
    <row r="512" spans="1:7" ht="28.5" customHeight="1">
      <c r="A512" s="2">
        <f>IF(TRIM(Tabel22[[#This Row],[Datum]])&lt;&gt;"",WEEKNUM(Tabel22[[#This Row],[Datum]],2),"")</f>
        <v>23</v>
      </c>
      <c r="B512" s="3">
        <f>IF(TRIM(Tabel22[[#This Row],[Datum]])&lt;&gt;"",(+Tabel22[[#This Row],[Datum]]-DATE(2024,8,27))/7,"")</f>
        <v>40.285714285714285</v>
      </c>
      <c r="C512" s="32">
        <f>IF(TRIM(Tabel22[[#This Row],[Datum]])&lt;&gt;"",Tabel22[[#This Row],[Datum]],"")</f>
        <v>45813</v>
      </c>
      <c r="D512" s="4">
        <v>45813</v>
      </c>
      <c r="F512" s="6" t="s">
        <v>916</v>
      </c>
      <c r="G512" s="5" t="s">
        <v>21</v>
      </c>
    </row>
    <row r="513" spans="1:7" ht="28.5" customHeight="1">
      <c r="A513" s="2">
        <f>IF(TRIM(Tabel22[[#This Row],[Datum]])&lt;&gt;"",WEEKNUM(Tabel22[[#This Row],[Datum]],2),"")</f>
        <v>23</v>
      </c>
      <c r="B513" s="3">
        <f>IF(TRIM(Tabel22[[#This Row],[Datum]])&lt;&gt;"",(+Tabel22[[#This Row],[Datum]]-DATE(2024,8,27))/7,"")</f>
        <v>40.428571428571431</v>
      </c>
      <c r="C513" s="32">
        <f>IF(TRIM(Tabel22[[#This Row],[Datum]])&lt;&gt;"",Tabel22[[#This Row],[Datum]],"")</f>
        <v>45814</v>
      </c>
      <c r="D513" s="4">
        <v>45814</v>
      </c>
      <c r="F513" s="6" t="s">
        <v>917</v>
      </c>
      <c r="G513" s="5" t="s">
        <v>91</v>
      </c>
    </row>
    <row r="514" spans="1:7" ht="28.5" customHeight="1">
      <c r="A514" s="2">
        <f>IF(TRIM(Tabel22[[#This Row],[Datum]])&lt;&gt;"",WEEKNUM(Tabel22[[#This Row],[Datum]],2),"")</f>
        <v>23</v>
      </c>
      <c r="B514" s="3">
        <f>IF(TRIM(Tabel22[[#This Row],[Datum]])&lt;&gt;"",(+Tabel22[[#This Row],[Datum]]-DATE(2024,8,27))/7,"")</f>
        <v>40.428571428571431</v>
      </c>
      <c r="C514" s="32">
        <f>IF(TRIM(Tabel22[[#This Row],[Datum]])&lt;&gt;"",Tabel22[[#This Row],[Datum]],"")</f>
        <v>45814</v>
      </c>
      <c r="D514" s="4">
        <v>45814</v>
      </c>
      <c r="F514" s="6" t="s">
        <v>918</v>
      </c>
      <c r="G514" s="5" t="s">
        <v>91</v>
      </c>
    </row>
    <row r="515" spans="1:7" ht="28.5" customHeight="1">
      <c r="A515" s="2">
        <f>IF(TRIM(Tabel22[[#This Row],[Datum]])&lt;&gt;"",WEEKNUM(Tabel22[[#This Row],[Datum]],2),"")</f>
        <v>24</v>
      </c>
      <c r="B515" s="3">
        <f>IF(TRIM(Tabel22[[#This Row],[Datum]])&lt;&gt;"",(+Tabel22[[#This Row],[Datum]]-DATE(2024,8,27))/7,"")</f>
        <v>40.857142857142854</v>
      </c>
      <c r="C515" s="32">
        <f>IF(TRIM(Tabel22[[#This Row],[Datum]])&lt;&gt;"",Tabel22[[#This Row],[Datum]],"")</f>
        <v>45817</v>
      </c>
      <c r="D515" s="4">
        <v>45817</v>
      </c>
      <c r="F515" s="6" t="s">
        <v>411</v>
      </c>
    </row>
    <row r="516" spans="1:7" ht="28.5" customHeight="1">
      <c r="A516" s="23">
        <f>IF(TRIM(Tabel22[[#This Row],[Datum]])&lt;&gt;"",WEEKNUM(Tabel22[[#This Row],[Datum]],2),"")</f>
        <v>24</v>
      </c>
      <c r="B516" s="24">
        <f>IF(TRIM(Tabel22[[#This Row],[Datum]])&lt;&gt;"",(+Tabel22[[#This Row],[Datum]]-DATE(2024,8,27))/7,"")</f>
        <v>40.857142857142854</v>
      </c>
      <c r="C516" s="35">
        <f>IF(TRIM(Tabel22[[#This Row],[Datum]])&lt;&gt;"",Tabel22[[#This Row],[Datum]],"")</f>
        <v>45817</v>
      </c>
      <c r="D516" s="25">
        <v>45817</v>
      </c>
      <c r="E516" s="17"/>
      <c r="F516" s="17" t="s">
        <v>919</v>
      </c>
      <c r="G516" s="17" t="s">
        <v>91</v>
      </c>
    </row>
    <row r="517" spans="1:7" ht="28.5" customHeight="1">
      <c r="A517" s="2">
        <f>IF(TRIM(Tabel22[[#This Row],[Datum]])&lt;&gt;"",WEEKNUM(Tabel22[[#This Row],[Datum]],2),"")</f>
        <v>24</v>
      </c>
      <c r="B517" s="3">
        <f>IF(TRIM(Tabel22[[#This Row],[Datum]])&lt;&gt;"",(+Tabel22[[#This Row],[Datum]]-DATE(2024,8,27))/7,"")</f>
        <v>40.857142857142854</v>
      </c>
      <c r="C517" s="32">
        <f>IF(TRIM(Tabel22[[#This Row],[Datum]])&lt;&gt;"",Tabel22[[#This Row],[Datum]],"")</f>
        <v>45817</v>
      </c>
      <c r="D517" s="4">
        <v>45817</v>
      </c>
      <c r="F517" s="6" t="s">
        <v>920</v>
      </c>
      <c r="G517" s="5" t="s">
        <v>21</v>
      </c>
    </row>
    <row r="518" spans="1:7" ht="28.5" customHeight="1">
      <c r="A518" s="2">
        <f>IF(TRIM(Tabel22[[#This Row],[Datum]])&lt;&gt;"",WEEKNUM(Tabel22[[#This Row],[Datum]],2),"")</f>
        <v>24</v>
      </c>
      <c r="B518" s="3">
        <f>IF(TRIM(Tabel22[[#This Row],[Datum]])&lt;&gt;"",(+Tabel22[[#This Row],[Datum]]-DATE(2024,8,27))/7,"")</f>
        <v>41</v>
      </c>
      <c r="C518" s="32">
        <f>IF(TRIM(Tabel22[[#This Row],[Datum]])&lt;&gt;"",Tabel22[[#This Row],[Datum]],"")</f>
        <v>45818</v>
      </c>
      <c r="D518" s="4">
        <v>45818</v>
      </c>
      <c r="F518" s="6" t="s">
        <v>741</v>
      </c>
    </row>
    <row r="519" spans="1:7" ht="28.5" customHeight="1">
      <c r="A519" s="2">
        <f>IF(TRIM(Tabel22[[#This Row],[Datum]])&lt;&gt;"",WEEKNUM(Tabel22[[#This Row],[Datum]],2),"")</f>
        <v>24</v>
      </c>
      <c r="B519" s="3">
        <f>IF(TRIM(Tabel22[[#This Row],[Datum]])&lt;&gt;"",(+Tabel22[[#This Row],[Datum]]-DATE(2024,8,27))/7,"")</f>
        <v>41</v>
      </c>
      <c r="C519" s="32">
        <f>IF(TRIM(Tabel22[[#This Row],[Datum]])&lt;&gt;"",Tabel22[[#This Row],[Datum]],"")</f>
        <v>45818</v>
      </c>
      <c r="D519" s="4">
        <v>45818</v>
      </c>
      <c r="F519" s="6" t="s">
        <v>630</v>
      </c>
    </row>
    <row r="520" spans="1:7" ht="28.5" customHeight="1">
      <c r="A520" s="2">
        <f>IF(TRIM(Tabel22[[#This Row],[Datum]])&lt;&gt;"",WEEKNUM(Tabel22[[#This Row],[Datum]],2),"")</f>
        <v>24</v>
      </c>
      <c r="B520" s="3">
        <f>IF(TRIM(Tabel22[[#This Row],[Datum]])&lt;&gt;"",(+Tabel22[[#This Row],[Datum]]-DATE(2024,8,27))/7,"")</f>
        <v>41.142857142857146</v>
      </c>
      <c r="C520" s="32">
        <f>IF(TRIM(Tabel22[[#This Row],[Datum]])&lt;&gt;"",Tabel22[[#This Row],[Datum]],"")</f>
        <v>45819</v>
      </c>
      <c r="D520" s="4">
        <v>45819</v>
      </c>
      <c r="F520" s="6" t="s">
        <v>921</v>
      </c>
      <c r="G520" s="5" t="s">
        <v>91</v>
      </c>
    </row>
    <row r="521" spans="1:7" ht="28.5" customHeight="1">
      <c r="A521" s="2">
        <f>IF(TRIM(Tabel22[[#This Row],[Datum]])&lt;&gt;"",WEEKNUM(Tabel22[[#This Row],[Datum]],2),"")</f>
        <v>24</v>
      </c>
      <c r="B521" s="3">
        <f>IF(TRIM(Tabel22[[#This Row],[Datum]])&lt;&gt;"",(+Tabel22[[#This Row],[Datum]]-DATE(2024,8,27))/7,"")</f>
        <v>41.285714285714285</v>
      </c>
      <c r="C521" s="32">
        <f>IF(TRIM(Tabel22[[#This Row],[Datum]])&lt;&gt;"",Tabel22[[#This Row],[Datum]],"")</f>
        <v>45820</v>
      </c>
      <c r="D521" s="4">
        <v>45820</v>
      </c>
      <c r="F521" s="6" t="s">
        <v>922</v>
      </c>
      <c r="G521" s="5" t="s">
        <v>21</v>
      </c>
    </row>
    <row r="522" spans="1:7" ht="28.5" customHeight="1">
      <c r="A522" s="2">
        <f>IF(TRIM(Tabel22[[#This Row],[Datum]])&lt;&gt;"",WEEKNUM(Tabel22[[#This Row],[Datum]],2),"")</f>
        <v>24</v>
      </c>
      <c r="B522" s="3">
        <f>IF(TRIM(Tabel22[[#This Row],[Datum]])&lt;&gt;"",(+Tabel22[[#This Row],[Datum]]-DATE(2024,8,27))/7,"")</f>
        <v>41.428571428571431</v>
      </c>
      <c r="C522" s="32">
        <f>IF(TRIM(Tabel22[[#This Row],[Datum]])&lt;&gt;"",Tabel22[[#This Row],[Datum]],"")</f>
        <v>45821</v>
      </c>
      <c r="D522" s="4">
        <v>45821</v>
      </c>
      <c r="F522" s="6" t="s">
        <v>638</v>
      </c>
    </row>
    <row r="523" spans="1:7" ht="28.5" customHeight="1">
      <c r="A523" s="2">
        <f>IF(TRIM(Tabel22[[#This Row],[Datum]])&lt;&gt;"",WEEKNUM(Tabel22[[#This Row],[Datum]],2),"")</f>
        <v>24</v>
      </c>
      <c r="B523" s="3">
        <f>IF(TRIM(Tabel22[[#This Row],[Datum]])&lt;&gt;"",(+Tabel22[[#This Row],[Datum]]-DATE(2024,8,27))/7,"")</f>
        <v>41.571428571428569</v>
      </c>
      <c r="C523" s="32">
        <f>IF(TRIM(Tabel22[[#This Row],[Datum]])&lt;&gt;"",Tabel22[[#This Row],[Datum]],"")</f>
        <v>45822</v>
      </c>
      <c r="D523" s="4">
        <v>45822</v>
      </c>
      <c r="F523" s="6" t="s">
        <v>923</v>
      </c>
      <c r="G523" s="5" t="s">
        <v>91</v>
      </c>
    </row>
    <row r="524" spans="1:7" ht="28.5" customHeight="1">
      <c r="A524" s="2">
        <f>IF(TRIM(Tabel22[[#This Row],[Datum]])&lt;&gt;"",WEEKNUM(Tabel22[[#This Row],[Datum]],2),"")</f>
        <v>25</v>
      </c>
      <c r="B524" s="3">
        <f>IF(TRIM(Tabel22[[#This Row],[Datum]])&lt;&gt;"",(+Tabel22[[#This Row],[Datum]]-DATE(2024,8,27))/7,"")</f>
        <v>41.857142857142854</v>
      </c>
      <c r="C524" s="32">
        <f>IF(TRIM(Tabel22[[#This Row],[Datum]])&lt;&gt;"",Tabel22[[#This Row],[Datum]],"")</f>
        <v>45824</v>
      </c>
      <c r="D524" s="4">
        <v>45824</v>
      </c>
      <c r="F524" s="6" t="s">
        <v>416</v>
      </c>
    </row>
    <row r="525" spans="1:7" ht="28.5" customHeight="1">
      <c r="A525" s="2">
        <f>IF(TRIM(Tabel22[[#This Row],[Datum]])&lt;&gt;"",WEEKNUM(Tabel22[[#This Row],[Datum]],2),"")</f>
        <v>25</v>
      </c>
      <c r="B525" s="3">
        <f>IF(TRIM(Tabel22[[#This Row],[Datum]])&lt;&gt;"",(+Tabel22[[#This Row],[Datum]]-DATE(2024,8,27))/7,"")</f>
        <v>41.857142857142854</v>
      </c>
      <c r="C525" s="32">
        <f>IF(TRIM(Tabel22[[#This Row],[Datum]])&lt;&gt;"",Tabel22[[#This Row],[Datum]],"")</f>
        <v>45824</v>
      </c>
      <c r="D525" s="4">
        <v>45824</v>
      </c>
      <c r="F525" s="6" t="s">
        <v>638</v>
      </c>
    </row>
    <row r="526" spans="1:7" ht="28.5" customHeight="1">
      <c r="A526" s="2">
        <f>IF(TRIM(Tabel22[[#This Row],[Datum]])&lt;&gt;"",WEEKNUM(Tabel22[[#This Row],[Datum]],2),"")</f>
        <v>25</v>
      </c>
      <c r="B526" s="3">
        <f>IF(TRIM(Tabel22[[#This Row],[Datum]])&lt;&gt;"",(+Tabel22[[#This Row],[Datum]]-DATE(2024,8,27))/7,"")</f>
        <v>42</v>
      </c>
      <c r="C526" s="32">
        <f>IF(TRIM(Tabel22[[#This Row],[Datum]])&lt;&gt;"",Tabel22[[#This Row],[Datum]],"")</f>
        <v>45825</v>
      </c>
      <c r="D526" s="4">
        <v>45825</v>
      </c>
      <c r="F526" s="6" t="s">
        <v>924</v>
      </c>
      <c r="G526" s="5" t="s">
        <v>21</v>
      </c>
    </row>
    <row r="527" spans="1:7" ht="28.5" customHeight="1">
      <c r="A527" s="2">
        <f>IF(TRIM(Tabel22[[#This Row],[Datum]])&lt;&gt;"",WEEKNUM(Tabel22[[#This Row],[Datum]],2),"")</f>
        <v>25</v>
      </c>
      <c r="B527" s="3">
        <f>IF(TRIM(Tabel22[[#This Row],[Datum]])&lt;&gt;"",(+Tabel22[[#This Row],[Datum]]-DATE(2024,8,27))/7,"")</f>
        <v>42</v>
      </c>
      <c r="C527" s="32">
        <f>IF(TRIM(Tabel22[[#This Row],[Datum]])&lt;&gt;"",Tabel22[[#This Row],[Datum]],"")</f>
        <v>45825</v>
      </c>
      <c r="D527" s="4">
        <v>45825</v>
      </c>
      <c r="F527" s="6" t="s">
        <v>765</v>
      </c>
      <c r="G527" s="5" t="s">
        <v>91</v>
      </c>
    </row>
    <row r="528" spans="1:7" ht="28.5" customHeight="1">
      <c r="A528" s="2">
        <f>IF(TRIM(Tabel22[[#This Row],[Datum]])&lt;&gt;"",WEEKNUM(Tabel22[[#This Row],[Datum]],2),"")</f>
        <v>25</v>
      </c>
      <c r="B528" s="3">
        <f>IF(TRIM(Tabel22[[#This Row],[Datum]])&lt;&gt;"",(+Tabel22[[#This Row],[Datum]]-DATE(2024,8,27))/7,"")</f>
        <v>42</v>
      </c>
      <c r="C528" s="32">
        <f>IF(TRIM(Tabel22[[#This Row],[Datum]])&lt;&gt;"",Tabel22[[#This Row],[Datum]],"")</f>
        <v>45825</v>
      </c>
      <c r="D528" s="4">
        <v>45825</v>
      </c>
      <c r="F528" s="6" t="s">
        <v>925</v>
      </c>
    </row>
    <row r="529" spans="1:7" ht="28.5" customHeight="1">
      <c r="A529" s="2">
        <f>IF(TRIM(Tabel22[[#This Row],[Datum]])&lt;&gt;"",WEEKNUM(Tabel22[[#This Row],[Datum]],2),"")</f>
        <v>25</v>
      </c>
      <c r="B529" s="3">
        <f>IF(TRIM(Tabel22[[#This Row],[Datum]])&lt;&gt;"",(+Tabel22[[#This Row],[Datum]]-DATE(2024,8,27))/7,"")</f>
        <v>42.142857142857146</v>
      </c>
      <c r="C529" s="32">
        <f>IF(TRIM(Tabel22[[#This Row],[Datum]])&lt;&gt;"",Tabel22[[#This Row],[Datum]],"")</f>
        <v>45826</v>
      </c>
      <c r="D529" s="4">
        <v>45826</v>
      </c>
      <c r="F529" s="6" t="s">
        <v>924</v>
      </c>
      <c r="G529" s="5" t="s">
        <v>21</v>
      </c>
    </row>
    <row r="530" spans="1:7" ht="28.5" customHeight="1">
      <c r="A530" s="2">
        <f>IF(TRIM(Tabel22[[#This Row],[Datum]])&lt;&gt;"",WEEKNUM(Tabel22[[#This Row],[Datum]],2),"")</f>
        <v>25</v>
      </c>
      <c r="B530" s="3">
        <f>IF(TRIM(Tabel22[[#This Row],[Datum]])&lt;&gt;"",(+Tabel22[[#This Row],[Datum]]-DATE(2024,8,27))/7,"")</f>
        <v>42.285714285714285</v>
      </c>
      <c r="C530" s="32">
        <f>IF(TRIM(Tabel22[[#This Row],[Datum]])&lt;&gt;"",Tabel22[[#This Row],[Datum]],"")</f>
        <v>45827</v>
      </c>
      <c r="D530" s="4">
        <v>45827</v>
      </c>
      <c r="F530" s="6" t="s">
        <v>924</v>
      </c>
      <c r="G530" s="5" t="s">
        <v>21</v>
      </c>
    </row>
    <row r="531" spans="1:7" ht="28.5" customHeight="1">
      <c r="A531" s="2">
        <f>IF(TRIM(Tabel22[[#This Row],[Datum]])&lt;&gt;"",WEEKNUM(Tabel22[[#This Row],[Datum]],2),"")</f>
        <v>25</v>
      </c>
      <c r="B531" s="3">
        <f>IF(TRIM(Tabel22[[#This Row],[Datum]])&lt;&gt;"",(+Tabel22[[#This Row],[Datum]]-DATE(2024,8,27))/7,"")</f>
        <v>42.285714285714285</v>
      </c>
      <c r="C531" s="32">
        <f>IF(TRIM(Tabel22[[#This Row],[Datum]])&lt;&gt;"",Tabel22[[#This Row],[Datum]],"")</f>
        <v>45827</v>
      </c>
      <c r="D531" s="4">
        <v>45827</v>
      </c>
      <c r="F531" s="6" t="s">
        <v>926</v>
      </c>
      <c r="G531" s="5" t="s">
        <v>91</v>
      </c>
    </row>
    <row r="532" spans="1:7" ht="28.5" customHeight="1">
      <c r="A532" s="2">
        <f>IF(TRIM(Tabel22[[#This Row],[Datum]])&lt;&gt;"",WEEKNUM(Tabel22[[#This Row],[Datum]],2),"")</f>
        <v>25</v>
      </c>
      <c r="B532" s="3">
        <f>IF(TRIM(Tabel22[[#This Row],[Datum]])&lt;&gt;"",(+Tabel22[[#This Row],[Datum]]-DATE(2024,8,27))/7,"")</f>
        <v>42.428571428571431</v>
      </c>
      <c r="C532" s="32">
        <f>IF(TRIM(Tabel22[[#This Row],[Datum]])&lt;&gt;"",Tabel22[[#This Row],[Datum]],"")</f>
        <v>45828</v>
      </c>
      <c r="D532" s="4">
        <v>45828</v>
      </c>
      <c r="F532" s="6" t="s">
        <v>927</v>
      </c>
      <c r="G532" s="5" t="s">
        <v>21</v>
      </c>
    </row>
    <row r="533" spans="1:7" ht="28.5" customHeight="1">
      <c r="A533" s="2">
        <f>IF(TRIM(Tabel22[[#This Row],[Datum]])&lt;&gt;"",WEEKNUM(Tabel22[[#This Row],[Datum]],2),"")</f>
        <v>25</v>
      </c>
      <c r="B533" s="3">
        <f>IF(TRIM(Tabel22[[#This Row],[Datum]])&lt;&gt;"",(+Tabel22[[#This Row],[Datum]]-DATE(2024,8,27))/7,"")</f>
        <v>42.571428571428569</v>
      </c>
      <c r="C533" s="32">
        <f>IF(TRIM(Tabel22[[#This Row],[Datum]])&lt;&gt;"",Tabel22[[#This Row],[Datum]],"")</f>
        <v>45829</v>
      </c>
      <c r="D533" s="4">
        <v>45829</v>
      </c>
      <c r="F533" s="6" t="s">
        <v>928</v>
      </c>
      <c r="G533" s="5" t="s">
        <v>91</v>
      </c>
    </row>
    <row r="534" spans="1:7" ht="28.5" customHeight="1">
      <c r="A534" s="2">
        <f>IF(TRIM(Tabel22[[#This Row],[Datum]])&lt;&gt;"",WEEKNUM(Tabel22[[#This Row],[Datum]],2),"")</f>
        <v>25</v>
      </c>
      <c r="B534" s="3">
        <f>IF(TRIM(Tabel22[[#This Row],[Datum]])&lt;&gt;"",(+Tabel22[[#This Row],[Datum]]-DATE(2024,8,27))/7,"")</f>
        <v>42.571428571428569</v>
      </c>
      <c r="C534" s="32">
        <f>IF(TRIM(Tabel22[[#This Row],[Datum]])&lt;&gt;"",Tabel22[[#This Row],[Datum]],"")</f>
        <v>45829</v>
      </c>
      <c r="D534" s="4">
        <v>45829</v>
      </c>
      <c r="F534" s="6" t="s">
        <v>929</v>
      </c>
      <c r="G534" s="5" t="s">
        <v>91</v>
      </c>
    </row>
    <row r="535" spans="1:7" ht="28.5" customHeight="1">
      <c r="A535" s="2">
        <f>IF(TRIM(Tabel22[[#This Row],[Datum]])&lt;&gt;"",WEEKNUM(Tabel22[[#This Row],[Datum]],2),"")</f>
        <v>25</v>
      </c>
      <c r="B535" s="3">
        <f>IF(TRIM(Tabel22[[#This Row],[Datum]])&lt;&gt;"",(+Tabel22[[#This Row],[Datum]]-DATE(2024,8,27))/7,"")</f>
        <v>42.714285714285715</v>
      </c>
      <c r="C535" s="32">
        <f>IF(TRIM(Tabel22[[#This Row],[Datum]])&lt;&gt;"",Tabel22[[#This Row],[Datum]],"")</f>
        <v>45830</v>
      </c>
      <c r="D535" s="4">
        <v>45830</v>
      </c>
      <c r="F535" s="6" t="s">
        <v>930</v>
      </c>
      <c r="G535" s="5" t="s">
        <v>91</v>
      </c>
    </row>
    <row r="536" spans="1:7" ht="28.5" customHeight="1">
      <c r="A536" s="2">
        <f>IF(TRIM(Tabel22[[#This Row],[Datum]])&lt;&gt;"",WEEKNUM(Tabel22[[#This Row],[Datum]],2),"")</f>
        <v>25</v>
      </c>
      <c r="B536" s="3">
        <f>IF(TRIM(Tabel22[[#This Row],[Datum]])&lt;&gt;"",(+Tabel22[[#This Row],[Datum]]-DATE(2024,8,27))/7,"")</f>
        <v>42.714285714285715</v>
      </c>
      <c r="C536" s="32">
        <f>IF(TRIM(Tabel22[[#This Row],[Datum]])&lt;&gt;"",Tabel22[[#This Row],[Datum]],"")</f>
        <v>45830</v>
      </c>
      <c r="D536" s="4">
        <v>45830</v>
      </c>
      <c r="F536" s="6" t="s">
        <v>929</v>
      </c>
      <c r="G536" s="5" t="s">
        <v>91</v>
      </c>
    </row>
    <row r="537" spans="1:7" ht="28.5" customHeight="1">
      <c r="A537" s="2">
        <f>IF(TRIM(Tabel22[[#This Row],[Datum]])&lt;&gt;"",WEEKNUM(Tabel22[[#This Row],[Datum]],2),"")</f>
        <v>26</v>
      </c>
      <c r="B537" s="3">
        <f>IF(TRIM(Tabel22[[#This Row],[Datum]])&lt;&gt;"",(+Tabel22[[#This Row],[Datum]]-DATE(2024,8,27))/7,"")</f>
        <v>42.857142857142854</v>
      </c>
      <c r="C537" s="32">
        <f>IF(TRIM(Tabel22[[#This Row],[Datum]])&lt;&gt;"",Tabel22[[#This Row],[Datum]],"")</f>
        <v>45831</v>
      </c>
      <c r="D537" s="4">
        <v>45831</v>
      </c>
      <c r="F537" s="6" t="s">
        <v>423</v>
      </c>
    </row>
    <row r="538" spans="1:7" ht="28.5" customHeight="1">
      <c r="A538" s="14">
        <f>IF(TRIM(Tabel22[[#This Row],[Datum]])&lt;&gt;"",WEEKNUM(Tabel22[[#This Row],[Datum]],2),"")</f>
        <v>26</v>
      </c>
      <c r="B538" s="15">
        <f>IF(TRIM(Tabel22[[#This Row],[Datum]])&lt;&gt;"",(+Tabel22[[#This Row],[Datum]]-DATE(2024,8,27))/7,"")</f>
        <v>42.857142857142854</v>
      </c>
      <c r="C538" s="33">
        <f>IF(TRIM(Tabel22[[#This Row],[Datum]])&lt;&gt;"",Tabel22[[#This Row],[Datum]],"")</f>
        <v>45831</v>
      </c>
      <c r="D538" s="16">
        <v>45831</v>
      </c>
      <c r="E538" s="13"/>
      <c r="F538" s="17" t="s">
        <v>931</v>
      </c>
      <c r="G538" s="13" t="s">
        <v>91</v>
      </c>
    </row>
    <row r="539" spans="1:7" ht="28.5" customHeight="1">
      <c r="A539" s="2">
        <f>IF(TRIM(Tabel22[[#This Row],[Datum]])&lt;&gt;"",WEEKNUM(Tabel22[[#This Row],[Datum]],2),"")</f>
        <v>26</v>
      </c>
      <c r="B539" s="3">
        <f>IF(TRIM(Tabel22[[#This Row],[Datum]])&lt;&gt;"",(+Tabel22[[#This Row],[Datum]]-DATE(2024,8,27))/7,"")</f>
        <v>42.857142857142854</v>
      </c>
      <c r="C539" s="32">
        <f>IF(TRIM(Tabel22[[#This Row],[Datum]])&lt;&gt;"",Tabel22[[#This Row],[Datum]],"")</f>
        <v>45831</v>
      </c>
      <c r="D539" s="4">
        <v>45831</v>
      </c>
      <c r="F539" s="6" t="s">
        <v>932</v>
      </c>
      <c r="G539" s="5" t="s">
        <v>21</v>
      </c>
    </row>
    <row r="540" spans="1:7" ht="28.5" customHeight="1">
      <c r="A540" s="2">
        <f>IF(TRIM(Tabel22[[#This Row],[Datum]])&lt;&gt;"",WEEKNUM(Tabel22[[#This Row],[Datum]],2),"")</f>
        <v>26</v>
      </c>
      <c r="B540" s="3">
        <f>IF(TRIM(Tabel22[[#This Row],[Datum]])&lt;&gt;"",(+Tabel22[[#This Row],[Datum]]-DATE(2024,8,27))/7,"")</f>
        <v>43</v>
      </c>
      <c r="C540" s="32">
        <f>IF(TRIM(Tabel22[[#This Row],[Datum]])&lt;&gt;"",Tabel22[[#This Row],[Datum]],"")</f>
        <v>45832</v>
      </c>
      <c r="D540" s="4">
        <v>45832</v>
      </c>
      <c r="F540" s="6" t="s">
        <v>932</v>
      </c>
      <c r="G540" s="5" t="s">
        <v>21</v>
      </c>
    </row>
    <row r="541" spans="1:7" ht="28.5" customHeight="1">
      <c r="A541" s="2">
        <f>IF(TRIM(Tabel22[[#This Row],[Datum]])&lt;&gt;"",WEEKNUM(Tabel22[[#This Row],[Datum]],2),"")</f>
        <v>26</v>
      </c>
      <c r="B541" s="3">
        <f>IF(TRIM(Tabel22[[#This Row],[Datum]])&lt;&gt;"",(+Tabel22[[#This Row],[Datum]]-DATE(2024,8,27))/7,"")</f>
        <v>43</v>
      </c>
      <c r="C541" s="32">
        <f>IF(TRIM(Tabel22[[#This Row],[Datum]])&lt;&gt;"",Tabel22[[#This Row],[Datum]],"")</f>
        <v>45832</v>
      </c>
      <c r="D541" s="4">
        <v>45832</v>
      </c>
      <c r="F541" s="6" t="s">
        <v>933</v>
      </c>
    </row>
    <row r="542" spans="1:7" ht="28.5" customHeight="1">
      <c r="A542" s="2">
        <f>IF(TRIM(Tabel22[[#This Row],[Datum]])&lt;&gt;"",WEEKNUM(Tabel22[[#This Row],[Datum]],2),"")</f>
        <v>26</v>
      </c>
      <c r="B542" s="3">
        <f>IF(TRIM(Tabel22[[#This Row],[Datum]])&lt;&gt;"",(+Tabel22[[#This Row],[Datum]]-DATE(2024,8,27))/7,"")</f>
        <v>43.142857142857146</v>
      </c>
      <c r="C542" s="32">
        <f>IF(TRIM(Tabel22[[#This Row],[Datum]])&lt;&gt;"",Tabel22[[#This Row],[Datum]],"")</f>
        <v>45833</v>
      </c>
      <c r="D542" s="4">
        <v>45833</v>
      </c>
      <c r="F542" s="6" t="s">
        <v>934</v>
      </c>
      <c r="G542" s="5" t="s">
        <v>21</v>
      </c>
    </row>
    <row r="543" spans="1:7" ht="28.5" customHeight="1">
      <c r="A543" s="2">
        <f>IF(TRIM(Tabel22[[#This Row],[Datum]])&lt;&gt;"",WEEKNUM(Tabel22[[#This Row],[Datum]],2),"")</f>
        <v>26</v>
      </c>
      <c r="B543" s="3">
        <f>IF(TRIM(Tabel22[[#This Row],[Datum]])&lt;&gt;"",(+Tabel22[[#This Row],[Datum]]-DATE(2024,8,27))/7,"")</f>
        <v>43.285714285714285</v>
      </c>
      <c r="C543" s="32">
        <f>IF(TRIM(Tabel22[[#This Row],[Datum]])&lt;&gt;"",Tabel22[[#This Row],[Datum]],"")</f>
        <v>45834</v>
      </c>
      <c r="D543" s="4">
        <v>45834</v>
      </c>
      <c r="F543" s="6" t="s">
        <v>934</v>
      </c>
      <c r="G543" s="5" t="s">
        <v>21</v>
      </c>
    </row>
    <row r="544" spans="1:7" ht="28.5" customHeight="1">
      <c r="A544" s="2">
        <f>IF(TRIM(Tabel22[[#This Row],[Datum]])&lt;&gt;"",WEEKNUM(Tabel22[[#This Row],[Datum]],2),"")</f>
        <v>26</v>
      </c>
      <c r="B544" s="3">
        <f>IF(TRIM(Tabel22[[#This Row],[Datum]])&lt;&gt;"",(+Tabel22[[#This Row],[Datum]]-DATE(2024,8,27))/7,"")</f>
        <v>43.428571428571431</v>
      </c>
      <c r="C544" s="32">
        <f>IF(TRIM(Tabel22[[#This Row],[Datum]])&lt;&gt;"",Tabel22[[#This Row],[Datum]],"")</f>
        <v>45835</v>
      </c>
      <c r="D544" s="4">
        <v>45835</v>
      </c>
      <c r="F544" s="6" t="s">
        <v>935</v>
      </c>
      <c r="G544" s="5" t="s">
        <v>91</v>
      </c>
    </row>
    <row r="545" spans="1:7" ht="28.5" customHeight="1">
      <c r="A545" s="2">
        <f>IF(TRIM(Tabel22[[#This Row],[Datum]])&lt;&gt;"",WEEKNUM(Tabel22[[#This Row],[Datum]],2),"")</f>
        <v>26</v>
      </c>
      <c r="B545" s="3">
        <f>IF(TRIM(Tabel22[[#This Row],[Datum]])&lt;&gt;"",(+Tabel22[[#This Row],[Datum]]-DATE(2024,8,27))/7,"")</f>
        <v>43.428571428571431</v>
      </c>
      <c r="C545" s="32">
        <f>IF(TRIM(Tabel22[[#This Row],[Datum]])&lt;&gt;"",Tabel22[[#This Row],[Datum]],"")</f>
        <v>45835</v>
      </c>
      <c r="D545" s="4">
        <v>45835</v>
      </c>
      <c r="F545" s="6" t="s">
        <v>936</v>
      </c>
      <c r="G545" s="5" t="s">
        <v>91</v>
      </c>
    </row>
    <row r="546" spans="1:7" ht="28.5" customHeight="1">
      <c r="A546" s="2">
        <f>IF(TRIM(Tabel22[[#This Row],[Datum]])&lt;&gt;"",WEEKNUM(Tabel22[[#This Row],[Datum]],2),"")</f>
        <v>26</v>
      </c>
      <c r="B546" s="3">
        <f>IF(TRIM(Tabel22[[#This Row],[Datum]])&lt;&gt;"",(+Tabel22[[#This Row],[Datum]]-DATE(2024,8,27))/7,"")</f>
        <v>43.428571428571431</v>
      </c>
      <c r="C546" s="32">
        <f>IF(TRIM(Tabel22[[#This Row],[Datum]])&lt;&gt;"",Tabel22[[#This Row],[Datum]],"")</f>
        <v>45835</v>
      </c>
      <c r="D546" s="4">
        <v>45835</v>
      </c>
      <c r="F546" s="6" t="s">
        <v>934</v>
      </c>
      <c r="G546" s="5" t="s">
        <v>21</v>
      </c>
    </row>
    <row r="547" spans="1:7" ht="28.5" customHeight="1">
      <c r="A547" s="2">
        <f>IF(TRIM(Tabel22[[#This Row],[Datum]])&lt;&gt;"",WEEKNUM(Tabel22[[#This Row],[Datum]],2),"")</f>
        <v>27</v>
      </c>
      <c r="B547" s="3">
        <f>IF(TRIM(Tabel22[[#This Row],[Datum]])&lt;&gt;"",(+Tabel22[[#This Row],[Datum]]-DATE(2024,8,27))/7,"")</f>
        <v>43.857142857142854</v>
      </c>
      <c r="C547" s="32">
        <f>IF(TRIM(Tabel22[[#This Row],[Datum]])&lt;&gt;"",Tabel22[[#This Row],[Datum]],"")</f>
        <v>45838</v>
      </c>
      <c r="D547" s="4">
        <v>45838</v>
      </c>
      <c r="F547" s="6" t="s">
        <v>435</v>
      </c>
    </row>
    <row r="548" spans="1:7" ht="28.5" customHeight="1">
      <c r="A548" s="2">
        <f>IF(TRIM(Tabel22[[#This Row],[Datum]])&lt;&gt;"",WEEKNUM(Tabel22[[#This Row],[Datum]],2),"")</f>
        <v>27</v>
      </c>
      <c r="B548" s="3">
        <f>IF(TRIM(Tabel22[[#This Row],[Datum]])&lt;&gt;"",(+Tabel22[[#This Row],[Datum]]-DATE(2024,8,27))/7,"")</f>
        <v>43.857142857142854</v>
      </c>
      <c r="C548" s="32">
        <f>IF(TRIM(Tabel22[[#This Row],[Datum]])&lt;&gt;"",Tabel22[[#This Row],[Datum]],"")</f>
        <v>45838</v>
      </c>
      <c r="D548" s="4">
        <v>45838</v>
      </c>
      <c r="F548" s="6" t="s">
        <v>937</v>
      </c>
      <c r="G548" s="5" t="s">
        <v>91</v>
      </c>
    </row>
    <row r="549" spans="1:7" ht="28.5" customHeight="1">
      <c r="A549" s="2">
        <f>IF(TRIM(Tabel22[[#This Row],[Datum]])&lt;&gt;"",WEEKNUM(Tabel22[[#This Row],[Datum]],2),"")</f>
        <v>27</v>
      </c>
      <c r="B549" s="3">
        <f>IF(TRIM(Tabel22[[#This Row],[Datum]])&lt;&gt;"",(+Tabel22[[#This Row],[Datum]]-DATE(2024,8,27))/7,"")</f>
        <v>44</v>
      </c>
      <c r="C549" s="32">
        <f>IF(TRIM(Tabel22[[#This Row],[Datum]])&lt;&gt;"",Tabel22[[#This Row],[Datum]],"")</f>
        <v>45839</v>
      </c>
      <c r="D549" s="4">
        <v>45839</v>
      </c>
      <c r="F549" s="6" t="s">
        <v>938</v>
      </c>
      <c r="G549" s="5" t="s">
        <v>21</v>
      </c>
    </row>
    <row r="550" spans="1:7" ht="28.5" customHeight="1">
      <c r="A550" s="2">
        <f>IF(TRIM(Tabel22[[#This Row],[Datum]])&lt;&gt;"",WEEKNUM(Tabel22[[#This Row],[Datum]],2),"")</f>
        <v>27</v>
      </c>
      <c r="B550" s="3">
        <f>IF(TRIM(Tabel22[[#This Row],[Datum]])&lt;&gt;"",(+Tabel22[[#This Row],[Datum]]-DATE(2024,8,27))/7,"")</f>
        <v>44</v>
      </c>
      <c r="C550" s="32">
        <f>IF(TRIM(Tabel22[[#This Row],[Datum]])&lt;&gt;"",Tabel22[[#This Row],[Datum]],"")</f>
        <v>45839</v>
      </c>
      <c r="D550" s="4">
        <v>45839</v>
      </c>
      <c r="F550" s="6" t="s">
        <v>939</v>
      </c>
      <c r="G550" s="5" t="s">
        <v>91</v>
      </c>
    </row>
    <row r="551" spans="1:7" ht="28.5" customHeight="1">
      <c r="A551" s="2">
        <f>IF(TRIM(Tabel22[[#This Row],[Datum]])&lt;&gt;"",WEEKNUM(Tabel22[[#This Row],[Datum]],2),"")</f>
        <v>27</v>
      </c>
      <c r="B551" s="3">
        <f>IF(TRIM(Tabel22[[#This Row],[Datum]])&lt;&gt;"",(+Tabel22[[#This Row],[Datum]]-DATE(2024,8,27))/7,"")</f>
        <v>44</v>
      </c>
      <c r="C551" s="32">
        <f>IF(TRIM(Tabel22[[#This Row],[Datum]])&lt;&gt;"",Tabel22[[#This Row],[Datum]],"")</f>
        <v>45839</v>
      </c>
      <c r="D551" s="4">
        <v>45839</v>
      </c>
      <c r="F551" s="6" t="s">
        <v>940</v>
      </c>
      <c r="G551" s="5" t="s">
        <v>91</v>
      </c>
    </row>
    <row r="552" spans="1:7" ht="28.5" customHeight="1">
      <c r="A552" s="2">
        <f>IF(TRIM(Tabel22[[#This Row],[Datum]])&lt;&gt;"",WEEKNUM(Tabel22[[#This Row],[Datum]],2),"")</f>
        <v>27</v>
      </c>
      <c r="B552" s="3">
        <f>IF(TRIM(Tabel22[[#This Row],[Datum]])&lt;&gt;"",(+Tabel22[[#This Row],[Datum]]-DATE(2024,8,27))/7,"")</f>
        <v>44</v>
      </c>
      <c r="C552" s="32">
        <f>IF(TRIM(Tabel22[[#This Row],[Datum]])&lt;&gt;"",Tabel22[[#This Row],[Datum]],"")</f>
        <v>45839</v>
      </c>
      <c r="D552" s="4">
        <v>45839</v>
      </c>
      <c r="F552" s="6" t="s">
        <v>937</v>
      </c>
      <c r="G552" s="5" t="s">
        <v>21</v>
      </c>
    </row>
    <row r="553" spans="1:7" ht="28.5" customHeight="1">
      <c r="A553" s="2">
        <f>IF(TRIM(Tabel22[[#This Row],[Datum]])&lt;&gt;"",WEEKNUM(Tabel22[[#This Row],[Datum]],2),"")</f>
        <v>27</v>
      </c>
      <c r="B553" s="3">
        <f>IF(TRIM(Tabel22[[#This Row],[Datum]])&lt;&gt;"",(+Tabel22[[#This Row],[Datum]]-DATE(2024,8,27))/7,"")</f>
        <v>44</v>
      </c>
      <c r="C553" s="32">
        <f>IF(TRIM(Tabel22[[#This Row],[Datum]])&lt;&gt;"",Tabel22[[#This Row],[Datum]],"")</f>
        <v>45839</v>
      </c>
      <c r="D553" s="4">
        <v>45839</v>
      </c>
      <c r="F553" s="6" t="s">
        <v>630</v>
      </c>
    </row>
    <row r="554" spans="1:7" ht="28.5" customHeight="1">
      <c r="A554" s="2">
        <f>IF(TRIM(Tabel22[[#This Row],[Datum]])&lt;&gt;"",WEEKNUM(Tabel22[[#This Row],[Datum]],2),"")</f>
        <v>27</v>
      </c>
      <c r="B554" s="3">
        <f>IF(TRIM(Tabel22[[#This Row],[Datum]])&lt;&gt;"",(+Tabel22[[#This Row],[Datum]]-DATE(2024,8,27))/7,"")</f>
        <v>44</v>
      </c>
      <c r="C554" s="32">
        <f>IF(TRIM(Tabel22[[#This Row],[Datum]])&lt;&gt;"",Tabel22[[#This Row],[Datum]],"")</f>
        <v>45839</v>
      </c>
      <c r="D554" s="4">
        <v>45839</v>
      </c>
      <c r="F554" s="6" t="s">
        <v>941</v>
      </c>
      <c r="G554" s="5" t="s">
        <v>91</v>
      </c>
    </row>
    <row r="555" spans="1:7" ht="28.5" customHeight="1">
      <c r="A555" s="2">
        <f>IF(TRIM(Tabel22[[#This Row],[Datum]])&lt;&gt;"",WEEKNUM(Tabel22[[#This Row],[Datum]],2),"")</f>
        <v>27</v>
      </c>
      <c r="B555" s="3">
        <f>IF(TRIM(Tabel22[[#This Row],[Datum]])&lt;&gt;"",(+Tabel22[[#This Row],[Datum]]-DATE(2024,8,27))/7,"")</f>
        <v>44.142857142857146</v>
      </c>
      <c r="C555" s="32">
        <f>IF(TRIM(Tabel22[[#This Row],[Datum]])&lt;&gt;"",Tabel22[[#This Row],[Datum]],"")</f>
        <v>45840</v>
      </c>
      <c r="D555" s="4">
        <v>45840</v>
      </c>
      <c r="F555" s="6" t="s">
        <v>604</v>
      </c>
      <c r="G555" s="5" t="s">
        <v>91</v>
      </c>
    </row>
    <row r="556" spans="1:7" ht="28.5" customHeight="1">
      <c r="A556" s="2">
        <f>IF(TRIM(Tabel22[[#This Row],[Datum]])&lt;&gt;"",WEEKNUM(Tabel22[[#This Row],[Datum]],2),"")</f>
        <v>27</v>
      </c>
      <c r="B556" s="3">
        <f>IF(TRIM(Tabel22[[#This Row],[Datum]])&lt;&gt;"",(+Tabel22[[#This Row],[Datum]]-DATE(2024,8,27))/7,"")</f>
        <v>44.285714285714285</v>
      </c>
      <c r="C556" s="32">
        <f>IF(TRIM(Tabel22[[#This Row],[Datum]])&lt;&gt;"",Tabel22[[#This Row],[Datum]],"")</f>
        <v>45841</v>
      </c>
      <c r="D556" s="4">
        <v>45841</v>
      </c>
      <c r="F556" s="6" t="s">
        <v>942</v>
      </c>
    </row>
    <row r="557" spans="1:7" ht="28.5" customHeight="1">
      <c r="A557" s="2">
        <f>IF(TRIM(Tabel22[[#This Row],[Datum]])&lt;&gt;"",WEEKNUM(Tabel22[[#This Row],[Datum]],2),"")</f>
        <v>27</v>
      </c>
      <c r="B557" s="3">
        <f>IF(TRIM(Tabel22[[#This Row],[Datum]])&lt;&gt;"",(+Tabel22[[#This Row],[Datum]]-DATE(2024,8,27))/7,"")</f>
        <v>44.285714285714285</v>
      </c>
      <c r="C557" s="32">
        <f>IF(TRIM(Tabel22[[#This Row],[Datum]])&lt;&gt;"",Tabel22[[#This Row],[Datum]],"")</f>
        <v>45841</v>
      </c>
      <c r="D557" s="4">
        <v>45841</v>
      </c>
      <c r="F557" s="6" t="s">
        <v>606</v>
      </c>
      <c r="G557" s="5" t="s">
        <v>91</v>
      </c>
    </row>
    <row r="558" spans="1:7" ht="28.5" customHeight="1">
      <c r="A558" s="2">
        <f>IF(TRIM(Tabel22[[#This Row],[Datum]])&lt;&gt;"",WEEKNUM(Tabel22[[#This Row],[Datum]],2),"")</f>
        <v>27</v>
      </c>
      <c r="B558" s="3">
        <f>IF(TRIM(Tabel22[[#This Row],[Datum]])&lt;&gt;"",(+Tabel22[[#This Row],[Datum]]-DATE(2024,8,27))/7,"")</f>
        <v>44.428571428571431</v>
      </c>
      <c r="C558" s="32">
        <f>IF(TRIM(Tabel22[[#This Row],[Datum]])&lt;&gt;"",Tabel22[[#This Row],[Datum]],"")</f>
        <v>45842</v>
      </c>
      <c r="D558" s="4">
        <v>45842</v>
      </c>
      <c r="F558" s="6" t="s">
        <v>600</v>
      </c>
      <c r="G558" s="5" t="s">
        <v>21</v>
      </c>
    </row>
    <row r="559" spans="1:7" ht="28.5" customHeight="1">
      <c r="A559" s="2">
        <f>IF(TRIM(Tabel22[[#This Row],[Datum]])&lt;&gt;"",WEEKNUM(Tabel22[[#This Row],[Datum]],2),"")</f>
        <v>28</v>
      </c>
      <c r="B559" s="3">
        <f>IF(TRIM(Tabel22[[#This Row],[Datum]])&lt;&gt;"",(+Tabel22[[#This Row],[Datum]]-DATE(2024,8,27))/7,"")</f>
        <v>44.857142857142854</v>
      </c>
      <c r="C559" s="32">
        <f>IF(TRIM(Tabel22[[#This Row],[Datum]])&lt;&gt;"",Tabel22[[#This Row],[Datum]],"")</f>
        <v>45845</v>
      </c>
      <c r="D559" s="4">
        <v>45845</v>
      </c>
      <c r="F559" s="6" t="s">
        <v>446</v>
      </c>
    </row>
    <row r="560" spans="1:7" ht="28.5" customHeight="1">
      <c r="A560" s="2">
        <f>IF(TRIM(Tabel22[[#This Row],[Datum]])&lt;&gt;"",WEEKNUM(Tabel22[[#This Row],[Datum]],2),"")</f>
        <v>28</v>
      </c>
      <c r="B560" s="3">
        <f>IF(TRIM(Tabel22[[#This Row],[Datum]])&lt;&gt;"",(+Tabel22[[#This Row],[Datum]]-DATE(2024,8,27))/7,"")</f>
        <v>44.857142857142854</v>
      </c>
      <c r="C560" s="32">
        <f>IF(TRIM(Tabel22[[#This Row],[Datum]])&lt;&gt;"",Tabel22[[#This Row],[Datum]],"")</f>
        <v>45845</v>
      </c>
      <c r="D560" s="4">
        <v>45845</v>
      </c>
      <c r="F560" s="6" t="s">
        <v>943</v>
      </c>
      <c r="G560" s="5" t="s">
        <v>21</v>
      </c>
    </row>
    <row r="561" spans="1:7" ht="28.5" customHeight="1">
      <c r="A561" s="2">
        <f>IF(TRIM(Tabel22[[#This Row],[Datum]])&lt;&gt;"",WEEKNUM(Tabel22[[#This Row],[Datum]],2),"")</f>
        <v>28</v>
      </c>
      <c r="B561" s="3">
        <f>IF(TRIM(Tabel22[[#This Row],[Datum]])&lt;&gt;"",(+Tabel22[[#This Row],[Datum]]-DATE(2024,8,27))/7,"")</f>
        <v>44.857142857142854</v>
      </c>
      <c r="C561" s="32">
        <f>IF(TRIM(Tabel22[[#This Row],[Datum]])&lt;&gt;"",Tabel22[[#This Row],[Datum]],"")</f>
        <v>45845</v>
      </c>
      <c r="D561" s="4">
        <v>45845</v>
      </c>
      <c r="F561" s="6" t="s">
        <v>600</v>
      </c>
      <c r="G561" s="5" t="s">
        <v>91</v>
      </c>
    </row>
    <row r="562" spans="1:7" ht="28.5" customHeight="1">
      <c r="A562" s="2">
        <f>IF(TRIM(Tabel22[[#This Row],[Datum]])&lt;&gt;"",WEEKNUM(Tabel22[[#This Row],[Datum]],2),"")</f>
        <v>28</v>
      </c>
      <c r="B562" s="3">
        <f>IF(TRIM(Tabel22[[#This Row],[Datum]])&lt;&gt;"",(+Tabel22[[#This Row],[Datum]]-DATE(2024,8,27))/7,"")</f>
        <v>44.857142857142854</v>
      </c>
      <c r="C562" s="32">
        <f>IF(TRIM(Tabel22[[#This Row],[Datum]])&lt;&gt;"",Tabel22[[#This Row],[Datum]],"")</f>
        <v>45845</v>
      </c>
      <c r="D562" s="4">
        <v>45845</v>
      </c>
      <c r="F562" s="6" t="s">
        <v>944</v>
      </c>
      <c r="G562" s="5" t="s">
        <v>91</v>
      </c>
    </row>
    <row r="563" spans="1:7" ht="28.5" customHeight="1">
      <c r="A563" s="2">
        <f>IF(TRIM(Tabel22[[#This Row],[Datum]])&lt;&gt;"",WEEKNUM(Tabel22[[#This Row],[Datum]],2),"")</f>
        <v>28</v>
      </c>
      <c r="B563" s="3">
        <f>IF(TRIM(Tabel22[[#This Row],[Datum]])&lt;&gt;"",(+Tabel22[[#This Row],[Datum]]-DATE(2024,8,27))/7,"")</f>
        <v>45</v>
      </c>
      <c r="C563" s="32">
        <f>IF(TRIM(Tabel22[[#This Row],[Datum]])&lt;&gt;"",Tabel22[[#This Row],[Datum]],"")</f>
        <v>45846</v>
      </c>
      <c r="D563" s="4">
        <v>45846</v>
      </c>
      <c r="F563" s="6" t="s">
        <v>600</v>
      </c>
      <c r="G563" s="5" t="s">
        <v>21</v>
      </c>
    </row>
    <row r="564" spans="1:7" ht="28.5" customHeight="1">
      <c r="A564" s="2">
        <f>IF(TRIM(Tabel22[[#This Row],[Datum]])&lt;&gt;"",WEEKNUM(Tabel22[[#This Row],[Datum]],2),"")</f>
        <v>28</v>
      </c>
      <c r="B564" s="3">
        <f>IF(TRIM(Tabel22[[#This Row],[Datum]])&lt;&gt;"",(+Tabel22[[#This Row],[Datum]]-DATE(2024,8,27))/7,"")</f>
        <v>45.142857142857146</v>
      </c>
      <c r="C564" s="32">
        <f>IF(TRIM(Tabel22[[#This Row],[Datum]])&lt;&gt;"",Tabel22[[#This Row],[Datum]],"")</f>
        <v>45847</v>
      </c>
      <c r="D564" s="4">
        <v>45847</v>
      </c>
      <c r="F564" s="6" t="s">
        <v>19</v>
      </c>
    </row>
    <row r="565" spans="1:7" ht="28.5" customHeight="1">
      <c r="A565" s="2">
        <f>IF(TRIM(Tabel22[[#This Row],[Datum]])&lt;&gt;"",WEEKNUM(Tabel22[[#This Row],[Datum]],2),"")</f>
        <v>28</v>
      </c>
      <c r="B565" s="3">
        <f>IF(TRIM(Tabel22[[#This Row],[Datum]])&lt;&gt;"",(+Tabel22[[#This Row],[Datum]]-DATE(2024,8,27))/7,"")</f>
        <v>45.285714285714285</v>
      </c>
      <c r="C565" s="32">
        <f>IF(TRIM(Tabel22[[#This Row],[Datum]])&lt;&gt;"",Tabel22[[#This Row],[Datum]],"")</f>
        <v>45848</v>
      </c>
      <c r="D565" s="4">
        <v>45848</v>
      </c>
      <c r="F565" s="6" t="s">
        <v>945</v>
      </c>
      <c r="G565" s="5" t="s">
        <v>21</v>
      </c>
    </row>
    <row r="566" spans="1:7" ht="28.5" customHeight="1">
      <c r="A566" s="2">
        <f>IF(TRIM(Tabel22[[#This Row],[Datum]])&lt;&gt;"",WEEKNUM(Tabel22[[#This Row],[Datum]],2),"")</f>
        <v>28</v>
      </c>
      <c r="B566" s="3">
        <f>IF(TRIM(Tabel22[[#This Row],[Datum]])&lt;&gt;"",(+Tabel22[[#This Row],[Datum]]-DATE(2024,8,27))/7,"")</f>
        <v>45.285714285714285</v>
      </c>
      <c r="C566" s="32">
        <f>IF(TRIM(Tabel22[[#This Row],[Datum]])&lt;&gt;"",Tabel22[[#This Row],[Datum]],"")</f>
        <v>45848</v>
      </c>
      <c r="D566" s="4">
        <v>45848</v>
      </c>
      <c r="F566" s="6" t="s">
        <v>946</v>
      </c>
    </row>
    <row r="567" spans="1:7" ht="28.5" customHeight="1">
      <c r="A567" s="2">
        <f>IF(TRIM(Tabel22[[#This Row],[Datum]])&lt;&gt;"",WEEKNUM(Tabel22[[#This Row],[Datum]],2),"")</f>
        <v>28</v>
      </c>
      <c r="B567" s="3">
        <f>IF(TRIM(Tabel22[[#This Row],[Datum]])&lt;&gt;"",(+Tabel22[[#This Row],[Datum]]-DATE(2024,8,27))/7,"")</f>
        <v>45.285714285714285</v>
      </c>
      <c r="C567" s="32">
        <f>IF(TRIM(Tabel22[[#This Row],[Datum]])&lt;&gt;"",Tabel22[[#This Row],[Datum]],"")</f>
        <v>45848</v>
      </c>
      <c r="D567" s="4">
        <v>45848</v>
      </c>
      <c r="F567" s="6" t="s">
        <v>947</v>
      </c>
      <c r="G567" s="5" t="s">
        <v>91</v>
      </c>
    </row>
    <row r="568" spans="1:7" ht="28.5" customHeight="1">
      <c r="A568" s="2">
        <f>IF(TRIM(Tabel22[[#This Row],[Datum]])&lt;&gt;"",WEEKNUM(Tabel22[[#This Row],[Datum]],2),"")</f>
        <v>28</v>
      </c>
      <c r="B568" s="3">
        <f>IF(TRIM(Tabel22[[#This Row],[Datum]])&lt;&gt;"",(+Tabel22[[#This Row],[Datum]]-DATE(2024,8,27))/7,"")</f>
        <v>45.428571428571431</v>
      </c>
      <c r="C568" s="32">
        <f>IF(TRIM(Tabel22[[#This Row],[Datum]])&lt;&gt;"",Tabel22[[#This Row],[Datum]],"")</f>
        <v>45849</v>
      </c>
      <c r="D568" s="4">
        <v>45849</v>
      </c>
      <c r="F568" s="6" t="s">
        <v>948</v>
      </c>
      <c r="G568" s="5" t="s">
        <v>21</v>
      </c>
    </row>
    <row r="569" spans="1:7" ht="28.5" customHeight="1">
      <c r="A569" s="2">
        <f>IF(TRIM(Tabel22[[#This Row],[Datum]])&lt;&gt;"",WEEKNUM(Tabel22[[#This Row],[Datum]],2),"")</f>
        <v>28</v>
      </c>
      <c r="B569" s="3">
        <f>IF(TRIM(Tabel22[[#This Row],[Datum]])&lt;&gt;"",(+Tabel22[[#This Row],[Datum]]-DATE(2024,8,27))/7,"")</f>
        <v>45.571428571428569</v>
      </c>
      <c r="C569" s="32">
        <f>IF(TRIM(Tabel22[[#This Row],[Datum]])&lt;&gt;"",Tabel22[[#This Row],[Datum]],"")</f>
        <v>45850</v>
      </c>
      <c r="D569" s="4">
        <v>45850</v>
      </c>
      <c r="F569" s="6" t="s">
        <v>949</v>
      </c>
      <c r="G569" s="5" t="s">
        <v>21</v>
      </c>
    </row>
    <row r="570" spans="1:7" ht="28.5" customHeight="1">
      <c r="A570" s="2">
        <f>IF(TRIM(Tabel22[[#This Row],[Datum]])&lt;&gt;"",WEEKNUM(Tabel22[[#This Row],[Datum]],2),"")</f>
        <v>29</v>
      </c>
      <c r="B570" s="3">
        <f>IF(TRIM(Tabel22[[#This Row],[Datum]])&lt;&gt;"",(+Tabel22[[#This Row],[Datum]]-DATE(2024,8,27))/7,"")</f>
        <v>45.857142857142854</v>
      </c>
      <c r="C570" s="32">
        <f>IF(TRIM(Tabel22[[#This Row],[Datum]])&lt;&gt;"",Tabel22[[#This Row],[Datum]],"")</f>
        <v>45852</v>
      </c>
      <c r="D570" s="4">
        <v>45852</v>
      </c>
      <c r="F570" s="6" t="s">
        <v>950</v>
      </c>
    </row>
    <row r="571" spans="1:7" ht="28.5" customHeight="1">
      <c r="A571" s="2">
        <f>IF(TRIM(Tabel22[[#This Row],[Datum]])&lt;&gt;"",WEEKNUM(Tabel22[[#This Row],[Datum]],2),"")</f>
        <v>29</v>
      </c>
      <c r="B571" s="3">
        <f>IF(TRIM(Tabel22[[#This Row],[Datum]])&lt;&gt;"",(+Tabel22[[#This Row],[Datum]]-DATE(2024,8,27))/7,"")</f>
        <v>45.857142857142854</v>
      </c>
      <c r="C571" s="32">
        <f>IF(TRIM(Tabel22[[#This Row],[Datum]])&lt;&gt;"",Tabel22[[#This Row],[Datum]],"")</f>
        <v>45852</v>
      </c>
      <c r="D571" s="4">
        <v>45852</v>
      </c>
      <c r="F571" s="6" t="s">
        <v>608</v>
      </c>
    </row>
    <row r="572" spans="1:7" ht="28.5" customHeight="1">
      <c r="A572" s="2">
        <f>IF(TRIM(Tabel22[[#This Row],[Datum]])&lt;&gt;"",WEEKNUM(Tabel22[[#This Row],[Datum]],2),"")</f>
        <v>29</v>
      </c>
      <c r="B572" s="3">
        <f>IF(TRIM(Tabel22[[#This Row],[Datum]])&lt;&gt;"",(+Tabel22[[#This Row],[Datum]]-DATE(2024,8,27))/7,"")</f>
        <v>46</v>
      </c>
      <c r="C572" s="32">
        <f>IF(TRIM(Tabel22[[#This Row],[Datum]])&lt;&gt;"",Tabel22[[#This Row],[Datum]],"")</f>
        <v>45853</v>
      </c>
      <c r="D572" s="4">
        <v>45853</v>
      </c>
      <c r="F572" s="6" t="s">
        <v>608</v>
      </c>
    </row>
    <row r="573" spans="1:7" ht="28.5" customHeight="1">
      <c r="A573" s="2">
        <f>IF(TRIM(Tabel22[[#This Row],[Datum]])&lt;&gt;"",WEEKNUM(Tabel22[[#This Row],[Datum]],2),"")</f>
        <v>29</v>
      </c>
      <c r="B573" s="3">
        <f>IF(TRIM(Tabel22[[#This Row],[Datum]])&lt;&gt;"",(+Tabel22[[#This Row],[Datum]]-DATE(2024,8,27))/7,"")</f>
        <v>46.142857142857146</v>
      </c>
      <c r="C573" s="32">
        <f>IF(TRIM(Tabel22[[#This Row],[Datum]])&lt;&gt;"",Tabel22[[#This Row],[Datum]],"")</f>
        <v>45854</v>
      </c>
      <c r="D573" s="4">
        <v>45854</v>
      </c>
      <c r="F573" s="6" t="s">
        <v>608</v>
      </c>
    </row>
    <row r="574" spans="1:7" ht="28.5" customHeight="1">
      <c r="A574" s="2">
        <f>IF(TRIM(Tabel22[[#This Row],[Datum]])&lt;&gt;"",WEEKNUM(Tabel22[[#This Row],[Datum]],2),"")</f>
        <v>29</v>
      </c>
      <c r="B574" s="3">
        <f>IF(TRIM(Tabel22[[#This Row],[Datum]])&lt;&gt;"",(+Tabel22[[#This Row],[Datum]]-DATE(2024,8,27))/7,"")</f>
        <v>46.285714285714285</v>
      </c>
      <c r="C574" s="32">
        <f>IF(TRIM(Tabel22[[#This Row],[Datum]])&lt;&gt;"",Tabel22[[#This Row],[Datum]],"")</f>
        <v>45855</v>
      </c>
      <c r="D574" s="4">
        <v>45855</v>
      </c>
      <c r="F574" s="6"/>
    </row>
    <row r="575" spans="1:7" ht="28.5" customHeight="1">
      <c r="A575" s="2">
        <f>IF(TRIM(Tabel22[[#This Row],[Datum]])&lt;&gt;"",WEEKNUM(Tabel22[[#This Row],[Datum]],2),"")</f>
        <v>29</v>
      </c>
      <c r="B575" s="3">
        <f>IF(TRIM(Tabel22[[#This Row],[Datum]])&lt;&gt;"",(+Tabel22[[#This Row],[Datum]]-DATE(2024,8,27))/7,"")</f>
        <v>46.428571428571431</v>
      </c>
      <c r="C575" s="32">
        <f>IF(TRIM(Tabel22[[#This Row],[Datum]])&lt;&gt;"",Tabel22[[#This Row],[Datum]],"")</f>
        <v>45856</v>
      </c>
      <c r="D575" s="4">
        <v>45856</v>
      </c>
      <c r="F575" s="6"/>
    </row>
    <row r="576" spans="1:7" ht="28.5" customHeight="1">
      <c r="A576" s="2" t="str">
        <f>IF(TRIM(Tabel22[[#This Row],[Datum]])&lt;&gt;"",WEEKNUM(Tabel22[[#This Row],[Datum]],2),"")</f>
        <v/>
      </c>
      <c r="B576" s="3" t="str">
        <f>IF(TRIM(Tabel22[[#This Row],[Datum]])&lt;&gt;"",(+Tabel22[[#This Row],[Datum]]-DATE(2024,8,27))/7,"")</f>
        <v/>
      </c>
      <c r="C576" s="32" t="str">
        <f>IF(TRIM(Tabel22[[#This Row],[Datum]])&lt;&gt;"",Tabel22[[#This Row],[Datum]],"")</f>
        <v/>
      </c>
      <c r="D576" s="4"/>
      <c r="F576" s="5" t="s">
        <v>951</v>
      </c>
    </row>
    <row r="577" spans="1:7" ht="28.5" customHeight="1">
      <c r="A577" s="8" t="str">
        <f>IF(TRIM(Tabel22[[#This Row],[Datum]])&lt;&gt;"",WEEKNUM(Tabel22[[#This Row],[Datum]],2),"")</f>
        <v/>
      </c>
      <c r="B577" s="9" t="str">
        <f>IF(TRIM(Tabel22[[#This Row],[Datum]])&lt;&gt;"",(+Tabel22[[#This Row],[Datum]]-DATE(2024,8,27))/7,"")</f>
        <v/>
      </c>
      <c r="C577" s="36" t="str">
        <f>IF(TRIM(Tabel22[[#This Row],[Datum]])&lt;&gt;"",Tabel22[[#This Row],[Datum]],"")</f>
        <v/>
      </c>
      <c r="D577" s="10"/>
      <c r="E577" s="11"/>
      <c r="F577" s="11" t="s">
        <v>952</v>
      </c>
      <c r="G577" s="11"/>
    </row>
    <row r="578" spans="1:7" ht="28.5" customHeight="1">
      <c r="A578" s="2" t="str">
        <f>IF(TRIM(Tabel22[[#This Row],[Datum]])&lt;&gt;"",WEEKNUM(Tabel22[[#This Row],[Datum]],2),"")</f>
        <v/>
      </c>
      <c r="B578" s="3" t="str">
        <f>IF(TRIM(Tabel22[[#This Row],[Datum]])&lt;&gt;"",(+Tabel22[[#This Row],[Datum]]-DATE(2024,8,27))/7,"")</f>
        <v/>
      </c>
      <c r="C578" s="32" t="str">
        <f>IF(TRIM(Tabel22[[#This Row],[Datum]])&lt;&gt;"",Tabel22[[#This Row],[Datum]],"")</f>
        <v/>
      </c>
      <c r="D578" s="4"/>
      <c r="F578" s="5" t="s">
        <v>952</v>
      </c>
    </row>
  </sheetData>
  <sheetProtection insertRows="0"/>
  <conditionalFormatting sqref="A580:B1048576">
    <cfRule type="expression" dxfId="14" priority="5">
      <formula>AND($A579=$A580,ISEVEN($A579))</formula>
    </cfRule>
    <cfRule type="expression" dxfId="13" priority="6">
      <formula>AND($A579=$A580,ISODD($A579))</formula>
    </cfRule>
  </conditionalFormatting>
  <conditionalFormatting sqref="A1:G1048576">
    <cfRule type="expression" dxfId="12" priority="1" stopIfTrue="1">
      <formula>$D1=TODAY()</formula>
    </cfRule>
    <cfRule type="expression" dxfId="11" priority="2" stopIfTrue="1">
      <formula>LEFT($F1,2)="  "</formula>
    </cfRule>
    <cfRule type="expression" dxfId="10" priority="3" stopIfTrue="1">
      <formula>LEFT($F1,1)="#"</formula>
    </cfRule>
    <cfRule type="expression" dxfId="9" priority="4">
      <formula>ISODD($A1)</formula>
    </cfRule>
  </conditionalFormatting>
  <pageMargins left="0.19685039370078741" right="0.19685039370078741" top="0.39370078740157483" bottom="0.19685039370078741" header="0.31496062992125984" footer="0.31496062992125984"/>
  <pageSetup paperSize="9" scale="74" fitToHeight="0" orientation="landscape" r:id="rId1"/>
  <headerFooter>
    <oddHeader>&amp;R&amp;8&amp;D@&amp;T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943094EE7B545A247E2B271178DE6" ma:contentTypeVersion="" ma:contentTypeDescription="Een nieuw document maken." ma:contentTypeScope="" ma:versionID="03b57cdab7e78785a5b10d2d2efc1210">
  <xsd:schema xmlns:xsd="http://www.w3.org/2001/XMLSchema" xmlns:xs="http://www.w3.org/2001/XMLSchema" xmlns:p="http://schemas.microsoft.com/office/2006/metadata/properties" xmlns:ns1="http://schemas.microsoft.com/sharepoint/v3" xmlns:ns2="39b9bfe4-4bd8-4187-aeb0-dfc566b71f25" xmlns:ns3="44b5d713-e524-4ab0-b217-5b2ed77bd2fa" xmlns:ns4="dd842b40-71c2-4f43-9b6e-41eeca808938" targetNamespace="http://schemas.microsoft.com/office/2006/metadata/properties" ma:root="true" ma:fieldsID="fb4a4035b10e1b457873df127954f80d" ns1:_="" ns2:_="" ns3:_="" ns4:_="">
    <xsd:import namespace="http://schemas.microsoft.com/sharepoint/v3"/>
    <xsd:import namespace="39b9bfe4-4bd8-4187-aeb0-dfc566b71f25"/>
    <xsd:import namespace="44b5d713-e524-4ab0-b217-5b2ed77bd2fa"/>
    <xsd:import namespace="dd842b40-71c2-4f43-9b6e-41eeca8089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9bfe4-4bd8-4187-aeb0-dfc566b71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5d713-e524-4ab0-b217-5b2ed77bd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c20f6019-97cc-4427-8ef6-88c7a5e07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42b40-71c2-4f43-9b6e-41eeca80893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e01aff5-2469-4d31-8f40-e377709009a8}" ma:internalName="TaxCatchAll" ma:showField="CatchAllData" ma:web="4761a645-24dc-480f-a8f5-d1ec756c9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42b40-71c2-4f43-9b6e-41eeca808938" xsi:nil="true"/>
    <SharedWithUsers xmlns="39b9bfe4-4bd8-4187-aeb0-dfc566b71f25">
      <UserInfo>
        <DisplayName>Duikersloot, Q.</DisplayName>
        <AccountId>520</AccountId>
        <AccountType/>
      </UserInfo>
      <UserInfo>
        <DisplayName>Seijen, L. van</DisplayName>
        <AccountId>124</AccountId>
        <AccountType/>
      </UserInfo>
      <UserInfo>
        <DisplayName>Stam, B.</DisplayName>
        <AccountId>394</AccountId>
        <AccountType/>
      </UserInfo>
      <UserInfo>
        <DisplayName>Meij-Jansen, C. van der</DisplayName>
        <AccountId>161</AccountId>
        <AccountType/>
      </UserInfo>
      <UserInfo>
        <DisplayName>Esselman, J.</DisplayName>
        <AccountId>120</AccountId>
        <AccountType/>
      </UserInfo>
      <UserInfo>
        <DisplayName>Kidwai, F.</DisplayName>
        <AccountId>97</AccountId>
        <AccountType/>
      </UserInfo>
    </SharedWithUsers>
    <lcf76f155ced4ddcb4097134ff3c332f xmlns="44b5d713-e524-4ab0-b217-5b2ed77bd2f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H Q E A A B Q S w M E F A A C A A g A 7 U k + W M F J u s S m A A A A + A A A A B I A H A B D b 2 5 m a W c v U G F j a 2 F n Z S 5 4 b W w g o h g A K K A U A A A A A A A A A A A A A A A A A A A A A A A A A A A A h Y 8 x D o I w G E a v Q r r T F s R A y E 8 Z X M G Y m B j X p l R o h G J o s d z N w S N 5 B U k U d X P 8 X t 7 w v s f t D v n U t d 5 V D k b 1 O k M B p s i T W v S V 0 n W G R n v y E 5 Q z 2 H F x 5 r X 0 Z l m b d D J V h h p r L y k h z j n s V r g f a h J S G p B j W e x F I z u O P r L 6 L / t K G 8 u 1 k I j B 4 R X D Q h w n e B 1 H F E d J A G T B U C r 9 V c K 5 G F M g P x A 2 Y 2 v H Q T L d + t s C y D K B v F + w J 1 B L A w Q U A A I A C A D t S T 5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U k + W A J j t C x s A Q A A m g U A A B M A H A B G b 3 J t d W x h c y 9 T Z W N 0 a W 9 u M S 5 t I K I Y A C i g F A A A A A A A A A A A A A A A A A A A A A A A A A A A A I X U T W + C M B z H 8 b s J 7 6 H B C y Z I b I v O z X C Z u s M O S x b d a e 7 A 4 D / H L K 1 p 6 3 N 8 7 8 O Y Z d n h l 3 G B f G k p n / D g q P C V 0 W x 2 3 f N R 0 A p a 7 j O 3 V L J 2 e C R b k z L d F W 2 O t M 5 X K / K e d J f 2 a 2 M 9 i 4 a y E 7 K M K f J B i z X b v W 2 u l L G x 2 y Y T U 2 x q 0 j 5 6 q B Q l Y 6 O b e d 5 F 4 f h u 8 e L I u s V j M n W O V J 3 r x c T s t D J 5 6 R b / r 5 c U b h t 2 4 t c J q a q u P N k s H I U x G x u 1 q b X L 0 j R m U 1 2 Y s t L L b N D v 9 X j M n j f G 0 8 w f F G W / h 8 m T 0 f T W i a 8 3 3 g 7 n h z W x J e 2 q r 2 O 1 L C + q e f 7 e D J v b X L s P Y + v r C p d h L r o 4 4 9 M p v D b e r O 8 v 0 z 3 t / T l m P 1 2 A L k F P Q e + D P g D 9 B v Q h 6 L e g 8 x 4 6 g c Q c k T k y c 4 T m S M 0 R m y M 3 R 3 C O 5 A L J B X z W S C 6 Q X C C 5 Q H K B 5 A L J B Z I L J J d I L p F c w t c c y S W S S y S X S C 6 R X C K 5 R P I U y V M k T 5 E 8 h V / 4 X / m 5 E 7 Q q D f 5 A o 2 9 Q S w E C L Q A U A A I A C A D t S T 5 Y w U m 6 x K Y A A A D 4 A A A A E g A A A A A A A A A A A A A A A A A A A A A A Q 2 9 u Z m l n L 1 B h Y 2 t h Z 2 U u e G 1 s U E s B A i 0 A F A A C A A g A 7 U k + W A / K 6 a u k A A A A 6 Q A A A B M A A A A A A A A A A A A A A A A A 8 g A A A F t D b 2 5 0 Z W 5 0 X 1 R 5 c G V z X S 5 4 b W x Q S w E C L Q A U A A I A C A D t S T 5 Y A m O 0 L G w B A A C a B Q A A E w A A A A A A A A A A A A A A A A D j A Q A A R m 9 y b X V s Y X M v U 2 V j d G l v b j E u b V B L B Q Y A A A A A A w A D A M I A A A C c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7 K A A A A A A A A B k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m V y b W V s b y 1 r Z X V 6 Z X B h a 2 t l d H R l b i 1 l e H B v c n Q l M j A o O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M w V D A 3 O j Q w O j I 0 L j M 3 N z A 0 M j J a I i A v P j x F b n R y e S B U e X B l P S J G a W x s Q 2 9 s d W 1 u V H l w Z X M i I F Z h b H V l P S J z Q m d Z R 0 J n W U d C Z 1 l H Q m d Z R 0 J n W U d C Z 1 l H Q m d Z R 0 J n W U d C Z 1 l H Q m d Z R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p l c m 1 l b G 8 t a 2 V 1 e m V w Y W t r Z X R 0 Z W 4 t Z X h w b 3 J 0 I C g 4 M y k v V H l w Z S B n Z X d p a n p p Z 2 Q u e 0 N v b H V t b j E s M H 0 m c X V v d D s s J n F 1 b 3 Q 7 U 2 V j d G l v b j E v e m V y b W V s b y 1 r Z X V 6 Z X B h a 2 t l d H R l b i 1 l e H B v c n Q g K D g z K S 9 U e X B l I G d l d 2 l q e m l n Z C 5 7 Q 2 9 s d W 1 u M i w x f S Z x d W 9 0 O y w m c X V v d D t T Z W N 0 a W 9 u M S 9 6 Z X J t Z W x v L W t l d X p l c G F r a 2 V 0 d G V u L W V 4 c G 9 y d C A o O D M p L 1 R 5 c G U g Z 2 V 3 a W p 6 a W d k L n t D b 2 x 1 b W 4 z L D J 9 J n F 1 b 3 Q 7 L C Z x d W 9 0 O 1 N l Y 3 R p b 2 4 x L 3 p l c m 1 l b G 8 t a 2 V 1 e m V w Y W t r Z X R 0 Z W 4 t Z X h w b 3 J 0 I C g 4 M y k v V H l w Z S B n Z X d p a n p p Z 2 Q u e 0 N v b H V t b j Q s M 3 0 m c X V v d D s s J n F 1 b 3 Q 7 U 2 V j d G l v b j E v e m V y b W V s b y 1 r Z X V 6 Z X B h a 2 t l d H R l b i 1 l e H B v c n Q g K D g z K S 9 U e X B l I G d l d 2 l q e m l n Z C 5 7 Q 2 9 s d W 1 u N S w 0 f S Z x d W 9 0 O y w m c X V v d D t T Z W N 0 a W 9 u M S 9 6 Z X J t Z W x v L W t l d X p l c G F r a 2 V 0 d G V u L W V 4 c G 9 y d C A o O D M p L 1 R 5 c G U g Z 2 V 3 a W p 6 a W d k L n t D b 2 x 1 b W 4 2 L D V 9 J n F 1 b 3 Q 7 L C Z x d W 9 0 O 1 N l Y 3 R p b 2 4 x L 3 p l c m 1 l b G 8 t a 2 V 1 e m V w Y W t r Z X R 0 Z W 4 t Z X h w b 3 J 0 I C g 4 M y k v V H l w Z S B n Z X d p a n p p Z 2 Q u e 0 N v b H V t b j c s N n 0 m c X V v d D s s J n F 1 b 3 Q 7 U 2 V j d G l v b j E v e m V y b W V s b y 1 r Z X V 6 Z X B h a 2 t l d H R l b i 1 l e H B v c n Q g K D g z K S 9 U e X B l I G d l d 2 l q e m l n Z C 5 7 Q 2 9 s d W 1 u O C w 3 f S Z x d W 9 0 O y w m c X V v d D t T Z W N 0 a W 9 u M S 9 6 Z X J t Z W x v L W t l d X p l c G F r a 2 V 0 d G V u L W V 4 c G 9 y d C A o O D M p L 1 R 5 c G U g Z 2 V 3 a W p 6 a W d k L n t D b 2 x 1 b W 4 5 L D h 9 J n F 1 b 3 Q 7 L C Z x d W 9 0 O 1 N l Y 3 R p b 2 4 x L 3 p l c m 1 l b G 8 t a 2 V 1 e m V w Y W t r Z X R 0 Z W 4 t Z X h w b 3 J 0 I C g 4 M y k v V H l w Z S B n Z X d p a n p p Z 2 Q u e 0 N v b H V t b j E w L D l 9 J n F 1 b 3 Q 7 L C Z x d W 9 0 O 1 N l Y 3 R p b 2 4 x L 3 p l c m 1 l b G 8 t a 2 V 1 e m V w Y W t r Z X R 0 Z W 4 t Z X h w b 3 J 0 I C g 4 M y k v V H l w Z S B n Z X d p a n p p Z 2 Q u e 0 N v b H V t b j E x L D E w f S Z x d W 9 0 O y w m c X V v d D t T Z W N 0 a W 9 u M S 9 6 Z X J t Z W x v L W t l d X p l c G F r a 2 V 0 d G V u L W V 4 c G 9 y d C A o O D M p L 1 R 5 c G U g Z 2 V 3 a W p 6 a W d k L n t D b 2 x 1 b W 4 x M i w x M X 0 m c X V v d D s s J n F 1 b 3 Q 7 U 2 V j d G l v b j E v e m V y b W V s b y 1 r Z X V 6 Z X B h a 2 t l d H R l b i 1 l e H B v c n Q g K D g z K S 9 U e X B l I G d l d 2 l q e m l n Z C 5 7 Q 2 9 s d W 1 u M T M s M T J 9 J n F 1 b 3 Q 7 L C Z x d W 9 0 O 1 N l Y 3 R p b 2 4 x L 3 p l c m 1 l b G 8 t a 2 V 1 e m V w Y W t r Z X R 0 Z W 4 t Z X h w b 3 J 0 I C g 4 M y k v V H l w Z S B n Z X d p a n p p Z 2 Q u e 0 N v b H V t b j E 0 L D E z f S Z x d W 9 0 O y w m c X V v d D t T Z W N 0 a W 9 u M S 9 6 Z X J t Z W x v L W t l d X p l c G F r a 2 V 0 d G V u L W V 4 c G 9 y d C A o O D M p L 1 R 5 c G U g Z 2 V 3 a W p 6 a W d k L n t D b 2 x 1 b W 4 x N S w x N H 0 m c X V v d D s s J n F 1 b 3 Q 7 U 2 V j d G l v b j E v e m V y b W V s b y 1 r Z X V 6 Z X B h a 2 t l d H R l b i 1 l e H B v c n Q g K D g z K S 9 U e X B l I G d l d 2 l q e m l n Z C 5 7 Q 2 9 s d W 1 u M T Y s M T V 9 J n F 1 b 3 Q 7 L C Z x d W 9 0 O 1 N l Y 3 R p b 2 4 x L 3 p l c m 1 l b G 8 t a 2 V 1 e m V w Y W t r Z X R 0 Z W 4 t Z X h w b 3 J 0 I C g 4 M y k v V H l w Z S B n Z X d p a n p p Z 2 Q u e 0 N v b H V t b j E 3 L D E 2 f S Z x d W 9 0 O y w m c X V v d D t T Z W N 0 a W 9 u M S 9 6 Z X J t Z W x v L W t l d X p l c G F r a 2 V 0 d G V u L W V 4 c G 9 y d C A o O D M p L 1 R 5 c G U g Z 2 V 3 a W p 6 a W d k L n t D b 2 x 1 b W 4 x O C w x N 3 0 m c X V v d D s s J n F 1 b 3 Q 7 U 2 V j d G l v b j E v e m V y b W V s b y 1 r Z X V 6 Z X B h a 2 t l d H R l b i 1 l e H B v c n Q g K D g z K S 9 U e X B l I G d l d 2 l q e m l n Z C 5 7 Q 2 9 s d W 1 u M T k s M T h 9 J n F 1 b 3 Q 7 L C Z x d W 9 0 O 1 N l Y 3 R p b 2 4 x L 3 p l c m 1 l b G 8 t a 2 V 1 e m V w Y W t r Z X R 0 Z W 4 t Z X h w b 3 J 0 I C g 4 M y k v V H l w Z S B n Z X d p a n p p Z 2 Q u e 0 N v b H V t b j I w L D E 5 f S Z x d W 9 0 O y w m c X V v d D t T Z W N 0 a W 9 u M S 9 6 Z X J t Z W x v L W t l d X p l c G F r a 2 V 0 d G V u L W V 4 c G 9 y d C A o O D M p L 1 R 5 c G U g Z 2 V 3 a W p 6 a W d k L n t D b 2 x 1 b W 4 y M S w y M H 0 m c X V v d D s s J n F 1 b 3 Q 7 U 2 V j d G l v b j E v e m V y b W V s b y 1 r Z X V 6 Z X B h a 2 t l d H R l b i 1 l e H B v c n Q g K D g z K S 9 U e X B l I G d l d 2 l q e m l n Z C 5 7 Q 2 9 s d W 1 u M j I s M j F 9 J n F 1 b 3 Q 7 L C Z x d W 9 0 O 1 N l Y 3 R p b 2 4 x L 3 p l c m 1 l b G 8 t a 2 V 1 e m V w Y W t r Z X R 0 Z W 4 t Z X h w b 3 J 0 I C g 4 M y k v V H l w Z S B n Z X d p a n p p Z 2 Q u e 0 N v b H V t b j I z L D I y f S Z x d W 9 0 O y w m c X V v d D t T Z W N 0 a W 9 u M S 9 6 Z X J t Z W x v L W t l d X p l c G F r a 2 V 0 d G V u L W V 4 c G 9 y d C A o O D M p L 1 R 5 c G U g Z 2 V 3 a W p 6 a W d k L n t D b 2 x 1 b W 4 y N C w y M 3 0 m c X V v d D s s J n F 1 b 3 Q 7 U 2 V j d G l v b j E v e m V y b W V s b y 1 r Z X V 6 Z X B h a 2 t l d H R l b i 1 l e H B v c n Q g K D g z K S 9 U e X B l I G d l d 2 l q e m l n Z C 5 7 Q 2 9 s d W 1 u M j U s M j R 9 J n F 1 b 3 Q 7 L C Z x d W 9 0 O 1 N l Y 3 R p b 2 4 x L 3 p l c m 1 l b G 8 t a 2 V 1 e m V w Y W t r Z X R 0 Z W 4 t Z X h w b 3 J 0 I C g 4 M y k v V H l w Z S B n Z X d p a n p p Z 2 Q u e 0 N v b H V t b j I 2 L D I 1 f S Z x d W 9 0 O y w m c X V v d D t T Z W N 0 a W 9 u M S 9 6 Z X J t Z W x v L W t l d X p l c G F r a 2 V 0 d G V u L W V 4 c G 9 y d C A o O D M p L 1 R 5 c G U g Z 2 V 3 a W p 6 a W d k L n t D b 2 x 1 b W 4 y N y w y N n 0 m c X V v d D s s J n F 1 b 3 Q 7 U 2 V j d G l v b j E v e m V y b W V s b y 1 r Z X V 6 Z X B h a 2 t l d H R l b i 1 l e H B v c n Q g K D g z K S 9 U e X B l I G d l d 2 l q e m l n Z C 5 7 Q 2 9 s d W 1 u M j g s M j d 9 J n F 1 b 3 Q 7 L C Z x d W 9 0 O 1 N l Y 3 R p b 2 4 x L 3 p l c m 1 l b G 8 t a 2 V 1 e m V w Y W t r Z X R 0 Z W 4 t Z X h w b 3 J 0 I C g 4 M y k v V H l w Z S B n Z X d p a n p p Z 2 Q u e 0 N v b H V t b j I 5 L D I 4 f S Z x d W 9 0 O y w m c X V v d D t T Z W N 0 a W 9 u M S 9 6 Z X J t Z W x v L W t l d X p l c G F r a 2 V 0 d G V u L W V 4 c G 9 y d C A o O D M p L 1 R 5 c G U g Z 2 V 3 a W p 6 a W d k L n t D b 2 x 1 b W 4 z M C w y O X 0 m c X V v d D s s J n F 1 b 3 Q 7 U 2 V j d G l v b j E v e m V y b W V s b y 1 r Z X V 6 Z X B h a 2 t l d H R l b i 1 l e H B v c n Q g K D g z K S 9 U e X B l I G d l d 2 l q e m l n Z C 5 7 Q 2 9 s d W 1 u M z E s M z B 9 J n F 1 b 3 Q 7 L C Z x d W 9 0 O 1 N l Y 3 R p b 2 4 x L 3 p l c m 1 l b G 8 t a 2 V 1 e m V w Y W t r Z X R 0 Z W 4 t Z X h w b 3 J 0 I C g 4 M y k v V H l w Z S B n Z X d p a n p p Z 2 Q u e 0 N v b H V t b j M y L D M x f S Z x d W 9 0 O y w m c X V v d D t T Z W N 0 a W 9 u M S 9 6 Z X J t Z W x v L W t l d X p l c G F r a 2 V 0 d G V u L W V 4 c G 9 y d C A o O D M p L 1 R 5 c G U g Z 2 V 3 a W p 6 a W d k L n t D b 2 x 1 b W 4 z M y w z M n 0 m c X V v d D s s J n F 1 b 3 Q 7 U 2 V j d G l v b j E v e m V y b W V s b y 1 r Z X V 6 Z X B h a 2 t l d H R l b i 1 l e H B v c n Q g K D g z K S 9 U e X B l I G d l d 2 l q e m l n Z C 5 7 Q 2 9 s d W 1 u M z Q s M z N 9 J n F 1 b 3 Q 7 L C Z x d W 9 0 O 1 N l Y 3 R p b 2 4 x L 3 p l c m 1 l b G 8 t a 2 V 1 e m V w Y W t r Z X R 0 Z W 4 t Z X h w b 3 J 0 I C g 4 M y k v V H l w Z S B n Z X d p a n p p Z 2 Q u e 0 N v b H V t b j M 1 L D M 0 f S Z x d W 9 0 O y w m c X V v d D t T Z W N 0 a W 9 u M S 9 6 Z X J t Z W x v L W t l d X p l c G F r a 2 V 0 d G V u L W V 4 c G 9 y d C A o O D M p L 1 R 5 c G U g Z 2 V 3 a W p 6 a W d k L n t D b 2 x 1 b W 4 z N i w z N X 0 m c X V v d D s s J n F 1 b 3 Q 7 U 2 V j d G l v b j E v e m V y b W V s b y 1 r Z X V 6 Z X B h a 2 t l d H R l b i 1 l e H B v c n Q g K D g z K S 9 U e X B l I G d l d 2 l q e m l n Z C 5 7 Q 2 9 s d W 1 u M z c s M z Z 9 J n F 1 b 3 Q 7 L C Z x d W 9 0 O 1 N l Y 3 R p b 2 4 x L 3 p l c m 1 l b G 8 t a 2 V 1 e m V w Y W t r Z X R 0 Z W 4 t Z X h w b 3 J 0 I C g 4 M y k v V H l w Z S B n Z X d p a n p p Z 2 Q u e 0 N v b H V t b j M 4 L D M 3 f S Z x d W 9 0 O y w m c X V v d D t T Z W N 0 a W 9 u M S 9 6 Z X J t Z W x v L W t l d X p l c G F r a 2 V 0 d G V u L W V 4 c G 9 y d C A o O D M p L 1 R 5 c G U g Z 2 V 3 a W p 6 a W d k L n t D b 2 x 1 b W 4 z O S w z O H 0 m c X V v d D s s J n F 1 b 3 Q 7 U 2 V j d G l v b j E v e m V y b W V s b y 1 r Z X V 6 Z X B h a 2 t l d H R l b i 1 l e H B v c n Q g K D g z K S 9 U e X B l I G d l d 2 l q e m l n Z C 5 7 Q 2 9 s d W 1 u N D A s M z l 9 J n F 1 b 3 Q 7 L C Z x d W 9 0 O 1 N l Y 3 R p b 2 4 x L 3 p l c m 1 l b G 8 t a 2 V 1 e m V w Y W t r Z X R 0 Z W 4 t Z X h w b 3 J 0 I C g 4 M y k v V H l w Z S B n Z X d p a n p p Z 2 Q u e 0 N v b H V t b j Q x L D Q w f S Z x d W 9 0 O y w m c X V v d D t T Z W N 0 a W 9 u M S 9 6 Z X J t Z W x v L W t l d X p l c G F r a 2 V 0 d G V u L W V 4 c G 9 y d C A o O D M p L 1 R 5 c G U g Z 2 V 3 a W p 6 a W d k L n t D b 2 x 1 b W 4 0 M i w 0 M X 0 m c X V v d D s s J n F 1 b 3 Q 7 U 2 V j d G l v b j E v e m V y b W V s b y 1 r Z X V 6 Z X B h a 2 t l d H R l b i 1 l e H B v c n Q g K D g z K S 9 U e X B l I G d l d 2 l q e m l n Z C 5 7 Q 2 9 s d W 1 u N D M s N D J 9 J n F 1 b 3 Q 7 L C Z x d W 9 0 O 1 N l Y 3 R p b 2 4 x L 3 p l c m 1 l b G 8 t a 2 V 1 e m V w Y W t r Z X R 0 Z W 4 t Z X h w b 3 J 0 I C g 4 M y k v V H l w Z S B n Z X d p a n p p Z 2 Q u e 0 N v b H V t b j Q 0 L D Q z f S Z x d W 9 0 O 1 0 s J n F 1 b 3 Q 7 Q 2 9 s d W 1 u Q 2 9 1 b n Q m c X V v d D s 6 N D Q s J n F 1 b 3 Q 7 S 2 V 5 Q 2 9 s d W 1 u T m F t Z X M m c X V v d D s 6 W 1 0 s J n F 1 b 3 Q 7 Q 2 9 s d W 1 u S W R l b n R p d G l l c y Z x d W 9 0 O z p b J n F 1 b 3 Q 7 U 2 V j d G l v b j E v e m V y b W V s b y 1 r Z X V 6 Z X B h a 2 t l d H R l b i 1 l e H B v c n Q g K D g z K S 9 U e X B l I G d l d 2 l q e m l n Z C 5 7 Q 2 9 s d W 1 u M S w w f S Z x d W 9 0 O y w m c X V v d D t T Z W N 0 a W 9 u M S 9 6 Z X J t Z W x v L W t l d X p l c G F r a 2 V 0 d G V u L W V 4 c G 9 y d C A o O D M p L 1 R 5 c G U g Z 2 V 3 a W p 6 a W d k L n t D b 2 x 1 b W 4 y L D F 9 J n F 1 b 3 Q 7 L C Z x d W 9 0 O 1 N l Y 3 R p b 2 4 x L 3 p l c m 1 l b G 8 t a 2 V 1 e m V w Y W t r Z X R 0 Z W 4 t Z X h w b 3 J 0 I C g 4 M y k v V H l w Z S B n Z X d p a n p p Z 2 Q u e 0 N v b H V t b j M s M n 0 m c X V v d D s s J n F 1 b 3 Q 7 U 2 V j d G l v b j E v e m V y b W V s b y 1 r Z X V 6 Z X B h a 2 t l d H R l b i 1 l e H B v c n Q g K D g z K S 9 U e X B l I G d l d 2 l q e m l n Z C 5 7 Q 2 9 s d W 1 u N C w z f S Z x d W 9 0 O y w m c X V v d D t T Z W N 0 a W 9 u M S 9 6 Z X J t Z W x v L W t l d X p l c G F r a 2 V 0 d G V u L W V 4 c G 9 y d C A o O D M p L 1 R 5 c G U g Z 2 V 3 a W p 6 a W d k L n t D b 2 x 1 b W 4 1 L D R 9 J n F 1 b 3 Q 7 L C Z x d W 9 0 O 1 N l Y 3 R p b 2 4 x L 3 p l c m 1 l b G 8 t a 2 V 1 e m V w Y W t r Z X R 0 Z W 4 t Z X h w b 3 J 0 I C g 4 M y k v V H l w Z S B n Z X d p a n p p Z 2 Q u e 0 N v b H V t b j Y s N X 0 m c X V v d D s s J n F 1 b 3 Q 7 U 2 V j d G l v b j E v e m V y b W V s b y 1 r Z X V 6 Z X B h a 2 t l d H R l b i 1 l e H B v c n Q g K D g z K S 9 U e X B l I G d l d 2 l q e m l n Z C 5 7 Q 2 9 s d W 1 u N y w 2 f S Z x d W 9 0 O y w m c X V v d D t T Z W N 0 a W 9 u M S 9 6 Z X J t Z W x v L W t l d X p l c G F r a 2 V 0 d G V u L W V 4 c G 9 y d C A o O D M p L 1 R 5 c G U g Z 2 V 3 a W p 6 a W d k L n t D b 2 x 1 b W 4 4 L D d 9 J n F 1 b 3 Q 7 L C Z x d W 9 0 O 1 N l Y 3 R p b 2 4 x L 3 p l c m 1 l b G 8 t a 2 V 1 e m V w Y W t r Z X R 0 Z W 4 t Z X h w b 3 J 0 I C g 4 M y k v V H l w Z S B n Z X d p a n p p Z 2 Q u e 0 N v b H V t b j k s O H 0 m c X V v d D s s J n F 1 b 3 Q 7 U 2 V j d G l v b j E v e m V y b W V s b y 1 r Z X V 6 Z X B h a 2 t l d H R l b i 1 l e H B v c n Q g K D g z K S 9 U e X B l I G d l d 2 l q e m l n Z C 5 7 Q 2 9 s d W 1 u M T A s O X 0 m c X V v d D s s J n F 1 b 3 Q 7 U 2 V j d G l v b j E v e m V y b W V s b y 1 r Z X V 6 Z X B h a 2 t l d H R l b i 1 l e H B v c n Q g K D g z K S 9 U e X B l I G d l d 2 l q e m l n Z C 5 7 Q 2 9 s d W 1 u M T E s M T B 9 J n F 1 b 3 Q 7 L C Z x d W 9 0 O 1 N l Y 3 R p b 2 4 x L 3 p l c m 1 l b G 8 t a 2 V 1 e m V w Y W t r Z X R 0 Z W 4 t Z X h w b 3 J 0 I C g 4 M y k v V H l w Z S B n Z X d p a n p p Z 2 Q u e 0 N v b H V t b j E y L D E x f S Z x d W 9 0 O y w m c X V v d D t T Z W N 0 a W 9 u M S 9 6 Z X J t Z W x v L W t l d X p l c G F r a 2 V 0 d G V u L W V 4 c G 9 y d C A o O D M p L 1 R 5 c G U g Z 2 V 3 a W p 6 a W d k L n t D b 2 x 1 b W 4 x M y w x M n 0 m c X V v d D s s J n F 1 b 3 Q 7 U 2 V j d G l v b j E v e m V y b W V s b y 1 r Z X V 6 Z X B h a 2 t l d H R l b i 1 l e H B v c n Q g K D g z K S 9 U e X B l I G d l d 2 l q e m l n Z C 5 7 Q 2 9 s d W 1 u M T Q s M T N 9 J n F 1 b 3 Q 7 L C Z x d W 9 0 O 1 N l Y 3 R p b 2 4 x L 3 p l c m 1 l b G 8 t a 2 V 1 e m V w Y W t r Z X R 0 Z W 4 t Z X h w b 3 J 0 I C g 4 M y k v V H l w Z S B n Z X d p a n p p Z 2 Q u e 0 N v b H V t b j E 1 L D E 0 f S Z x d W 9 0 O y w m c X V v d D t T Z W N 0 a W 9 u M S 9 6 Z X J t Z W x v L W t l d X p l c G F r a 2 V 0 d G V u L W V 4 c G 9 y d C A o O D M p L 1 R 5 c G U g Z 2 V 3 a W p 6 a W d k L n t D b 2 x 1 b W 4 x N i w x N X 0 m c X V v d D s s J n F 1 b 3 Q 7 U 2 V j d G l v b j E v e m V y b W V s b y 1 r Z X V 6 Z X B h a 2 t l d H R l b i 1 l e H B v c n Q g K D g z K S 9 U e X B l I G d l d 2 l q e m l n Z C 5 7 Q 2 9 s d W 1 u M T c s M T Z 9 J n F 1 b 3 Q 7 L C Z x d W 9 0 O 1 N l Y 3 R p b 2 4 x L 3 p l c m 1 l b G 8 t a 2 V 1 e m V w Y W t r Z X R 0 Z W 4 t Z X h w b 3 J 0 I C g 4 M y k v V H l w Z S B n Z X d p a n p p Z 2 Q u e 0 N v b H V t b j E 4 L D E 3 f S Z x d W 9 0 O y w m c X V v d D t T Z W N 0 a W 9 u M S 9 6 Z X J t Z W x v L W t l d X p l c G F r a 2 V 0 d G V u L W V 4 c G 9 y d C A o O D M p L 1 R 5 c G U g Z 2 V 3 a W p 6 a W d k L n t D b 2 x 1 b W 4 x O S w x O H 0 m c X V v d D s s J n F 1 b 3 Q 7 U 2 V j d G l v b j E v e m V y b W V s b y 1 r Z X V 6 Z X B h a 2 t l d H R l b i 1 l e H B v c n Q g K D g z K S 9 U e X B l I G d l d 2 l q e m l n Z C 5 7 Q 2 9 s d W 1 u M j A s M T l 9 J n F 1 b 3 Q 7 L C Z x d W 9 0 O 1 N l Y 3 R p b 2 4 x L 3 p l c m 1 l b G 8 t a 2 V 1 e m V w Y W t r Z X R 0 Z W 4 t Z X h w b 3 J 0 I C g 4 M y k v V H l w Z S B n Z X d p a n p p Z 2 Q u e 0 N v b H V t b j I x L D I w f S Z x d W 9 0 O y w m c X V v d D t T Z W N 0 a W 9 u M S 9 6 Z X J t Z W x v L W t l d X p l c G F r a 2 V 0 d G V u L W V 4 c G 9 y d C A o O D M p L 1 R 5 c G U g Z 2 V 3 a W p 6 a W d k L n t D b 2 x 1 b W 4 y M i w y M X 0 m c X V v d D s s J n F 1 b 3 Q 7 U 2 V j d G l v b j E v e m V y b W V s b y 1 r Z X V 6 Z X B h a 2 t l d H R l b i 1 l e H B v c n Q g K D g z K S 9 U e X B l I G d l d 2 l q e m l n Z C 5 7 Q 2 9 s d W 1 u M j M s M j J 9 J n F 1 b 3 Q 7 L C Z x d W 9 0 O 1 N l Y 3 R p b 2 4 x L 3 p l c m 1 l b G 8 t a 2 V 1 e m V w Y W t r Z X R 0 Z W 4 t Z X h w b 3 J 0 I C g 4 M y k v V H l w Z S B n Z X d p a n p p Z 2 Q u e 0 N v b H V t b j I 0 L D I z f S Z x d W 9 0 O y w m c X V v d D t T Z W N 0 a W 9 u M S 9 6 Z X J t Z W x v L W t l d X p l c G F r a 2 V 0 d G V u L W V 4 c G 9 y d C A o O D M p L 1 R 5 c G U g Z 2 V 3 a W p 6 a W d k L n t D b 2 x 1 b W 4 y N S w y N H 0 m c X V v d D s s J n F 1 b 3 Q 7 U 2 V j d G l v b j E v e m V y b W V s b y 1 r Z X V 6 Z X B h a 2 t l d H R l b i 1 l e H B v c n Q g K D g z K S 9 U e X B l I G d l d 2 l q e m l n Z C 5 7 Q 2 9 s d W 1 u M j Y s M j V 9 J n F 1 b 3 Q 7 L C Z x d W 9 0 O 1 N l Y 3 R p b 2 4 x L 3 p l c m 1 l b G 8 t a 2 V 1 e m V w Y W t r Z X R 0 Z W 4 t Z X h w b 3 J 0 I C g 4 M y k v V H l w Z S B n Z X d p a n p p Z 2 Q u e 0 N v b H V t b j I 3 L D I 2 f S Z x d W 9 0 O y w m c X V v d D t T Z W N 0 a W 9 u M S 9 6 Z X J t Z W x v L W t l d X p l c G F r a 2 V 0 d G V u L W V 4 c G 9 y d C A o O D M p L 1 R 5 c G U g Z 2 V 3 a W p 6 a W d k L n t D b 2 x 1 b W 4 y O C w y N 3 0 m c X V v d D s s J n F 1 b 3 Q 7 U 2 V j d G l v b j E v e m V y b W V s b y 1 r Z X V 6 Z X B h a 2 t l d H R l b i 1 l e H B v c n Q g K D g z K S 9 U e X B l I G d l d 2 l q e m l n Z C 5 7 Q 2 9 s d W 1 u M j k s M j h 9 J n F 1 b 3 Q 7 L C Z x d W 9 0 O 1 N l Y 3 R p b 2 4 x L 3 p l c m 1 l b G 8 t a 2 V 1 e m V w Y W t r Z X R 0 Z W 4 t Z X h w b 3 J 0 I C g 4 M y k v V H l w Z S B n Z X d p a n p p Z 2 Q u e 0 N v b H V t b j M w L D I 5 f S Z x d W 9 0 O y w m c X V v d D t T Z W N 0 a W 9 u M S 9 6 Z X J t Z W x v L W t l d X p l c G F r a 2 V 0 d G V u L W V 4 c G 9 y d C A o O D M p L 1 R 5 c G U g Z 2 V 3 a W p 6 a W d k L n t D b 2 x 1 b W 4 z M S w z M H 0 m c X V v d D s s J n F 1 b 3 Q 7 U 2 V j d G l v b j E v e m V y b W V s b y 1 r Z X V 6 Z X B h a 2 t l d H R l b i 1 l e H B v c n Q g K D g z K S 9 U e X B l I G d l d 2 l q e m l n Z C 5 7 Q 2 9 s d W 1 u M z I s M z F 9 J n F 1 b 3 Q 7 L C Z x d W 9 0 O 1 N l Y 3 R p b 2 4 x L 3 p l c m 1 l b G 8 t a 2 V 1 e m V w Y W t r Z X R 0 Z W 4 t Z X h w b 3 J 0 I C g 4 M y k v V H l w Z S B n Z X d p a n p p Z 2 Q u e 0 N v b H V t b j M z L D M y f S Z x d W 9 0 O y w m c X V v d D t T Z W N 0 a W 9 u M S 9 6 Z X J t Z W x v L W t l d X p l c G F r a 2 V 0 d G V u L W V 4 c G 9 y d C A o O D M p L 1 R 5 c G U g Z 2 V 3 a W p 6 a W d k L n t D b 2 x 1 b W 4 z N C w z M 3 0 m c X V v d D s s J n F 1 b 3 Q 7 U 2 V j d G l v b j E v e m V y b W V s b y 1 r Z X V 6 Z X B h a 2 t l d H R l b i 1 l e H B v c n Q g K D g z K S 9 U e X B l I G d l d 2 l q e m l n Z C 5 7 Q 2 9 s d W 1 u M z U s M z R 9 J n F 1 b 3 Q 7 L C Z x d W 9 0 O 1 N l Y 3 R p b 2 4 x L 3 p l c m 1 l b G 8 t a 2 V 1 e m V w Y W t r Z X R 0 Z W 4 t Z X h w b 3 J 0 I C g 4 M y k v V H l w Z S B n Z X d p a n p p Z 2 Q u e 0 N v b H V t b j M 2 L D M 1 f S Z x d W 9 0 O y w m c X V v d D t T Z W N 0 a W 9 u M S 9 6 Z X J t Z W x v L W t l d X p l c G F r a 2 V 0 d G V u L W V 4 c G 9 y d C A o O D M p L 1 R 5 c G U g Z 2 V 3 a W p 6 a W d k L n t D b 2 x 1 b W 4 z N y w z N n 0 m c X V v d D s s J n F 1 b 3 Q 7 U 2 V j d G l v b j E v e m V y b W V s b y 1 r Z X V 6 Z X B h a 2 t l d H R l b i 1 l e H B v c n Q g K D g z K S 9 U e X B l I G d l d 2 l q e m l n Z C 5 7 Q 2 9 s d W 1 u M z g s M z d 9 J n F 1 b 3 Q 7 L C Z x d W 9 0 O 1 N l Y 3 R p b 2 4 x L 3 p l c m 1 l b G 8 t a 2 V 1 e m V w Y W t r Z X R 0 Z W 4 t Z X h w b 3 J 0 I C g 4 M y k v V H l w Z S B n Z X d p a n p p Z 2 Q u e 0 N v b H V t b j M 5 L D M 4 f S Z x d W 9 0 O y w m c X V v d D t T Z W N 0 a W 9 u M S 9 6 Z X J t Z W x v L W t l d X p l c G F r a 2 V 0 d G V u L W V 4 c G 9 y d C A o O D M p L 1 R 5 c G U g Z 2 V 3 a W p 6 a W d k L n t D b 2 x 1 b W 4 0 M C w z O X 0 m c X V v d D s s J n F 1 b 3 Q 7 U 2 V j d G l v b j E v e m V y b W V s b y 1 r Z X V 6 Z X B h a 2 t l d H R l b i 1 l e H B v c n Q g K D g z K S 9 U e X B l I G d l d 2 l q e m l n Z C 5 7 Q 2 9 s d W 1 u N D E s N D B 9 J n F 1 b 3 Q 7 L C Z x d W 9 0 O 1 N l Y 3 R p b 2 4 x L 3 p l c m 1 l b G 8 t a 2 V 1 e m V w Y W t r Z X R 0 Z W 4 t Z X h w b 3 J 0 I C g 4 M y k v V H l w Z S B n Z X d p a n p p Z 2 Q u e 0 N v b H V t b j Q y L D Q x f S Z x d W 9 0 O y w m c X V v d D t T Z W N 0 a W 9 u M S 9 6 Z X J t Z W x v L W t l d X p l c G F r a 2 V 0 d G V u L W V 4 c G 9 y d C A o O D M p L 1 R 5 c G U g Z 2 V 3 a W p 6 a W d k L n t D b 2 x 1 b W 4 0 M y w 0 M n 0 m c X V v d D s s J n F 1 b 3 Q 7 U 2 V j d G l v b j E v e m V y b W V s b y 1 r Z X V 6 Z X B h a 2 t l d H R l b i 1 l e H B v c n Q g K D g z K S 9 U e X B l I G d l d 2 l q e m l n Z C 5 7 Q 2 9 s d W 1 u N D Q s N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6 Z X J t Z W x v L W t l d X p l c G F r a 2 V 0 d G V u L W V 4 c G 9 y d C U y M C g 4 M y k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l c m 1 l b G 8 t a 2 V 1 e m V w Y W t r Z X R 0 Z W 4 t Z X h w b 3 J 0 J T I w K D g z K S 9 U e X B l J T I w Z 2 V 3 a W p 6 a W d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A H U 6 6 8 j t V O q E I / l f T v e r U A A A A A A g A A A A A A E G Y A A A A B A A A g A A A A w M m 8 s H I S R p d b u L K m 5 L q w b R l I P H J 3 I g J g K x S T c X 9 3 z / 8 A A A A A D o A A A A A C A A A g A A A A F l B 8 9 C n z h F R 0 B B n M s W l P 6 F Y f L k i o 5 w t j M g r V H L m A H g V Q A A A A N B P 5 4 0 d K T 2 p b 0 K z E P r n 9 8 t s 9 p 7 h o W z j n g g k O 2 Z E k X r B X v v X z L k w a P e G E I A E 4 s 3 W S v F 4 m N Z V O a h f h b Z 7 o X C / 6 x T M + z b / k S t 6 N G d j n O K R W N 5 Z A A A A A F / d a c K w U I u 8 m Z 2 p p g Z v v y J m F L N O z r M x 3 S 5 K W P i / A a h Z B V R a k T 1 S L n q U m C Y m z 4 J y p d h E 9 2 i T b k q q u X b i r W 6 V 4 u Q = = < / D a t a M a s h u p > 
</file>

<file path=customXml/itemProps1.xml><?xml version="1.0" encoding="utf-8"?>
<ds:datastoreItem xmlns:ds="http://schemas.openxmlformats.org/officeDocument/2006/customXml" ds:itemID="{1ED92015-CCEF-48AA-9BD8-E618E6B95C4F}"/>
</file>

<file path=customXml/itemProps2.xml><?xml version="1.0" encoding="utf-8"?>
<ds:datastoreItem xmlns:ds="http://schemas.openxmlformats.org/officeDocument/2006/customXml" ds:itemID="{6AEC5BF2-E3BA-4608-80B6-C88850E7888E}"/>
</file>

<file path=customXml/itemProps3.xml><?xml version="1.0" encoding="utf-8"?>
<ds:datastoreItem xmlns:ds="http://schemas.openxmlformats.org/officeDocument/2006/customXml" ds:itemID="{C9E4587A-40C5-44A6-8433-523D33A087D3}"/>
</file>

<file path=customXml/itemProps4.xml><?xml version="1.0" encoding="utf-8"?>
<ds:datastoreItem xmlns:ds="http://schemas.openxmlformats.org/officeDocument/2006/customXml" ds:itemID="{7C882474-130F-4388-82C1-84506B5F94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Gelderen, N. van</dc:creator>
  <cp:keywords/>
  <dc:description/>
  <cp:lastModifiedBy>Lürsen, B.</cp:lastModifiedBy>
  <cp:revision/>
  <dcterms:created xsi:type="dcterms:W3CDTF">2021-04-01T10:24:31Z</dcterms:created>
  <dcterms:modified xsi:type="dcterms:W3CDTF">2026-03-06T10:05:39Z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0x010100E85943094EE7B545A247E2B271178DE6</vt:lpwstr>
  </property>
  <property fmtid="{D5CDD505-2E9C-101B-9397-08002B2CF9AE}" pid="3" name="MediaServiceImageTags">
    <vt:lpwstr/>
  </property>
  <property fmtid="{D5CDD505-2E9C-101B-9397-08002B2CF9AE}" pid="4" name="Order">
    <vt:r8>14881100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